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ntes" sheetId="1" state="visible" r:id="rId2"/>
    <sheet name="Deliot Tramayes" sheetId="2" state="visible" r:id="rId3"/>
    <sheet name="Martinez Matour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8" authorId="0">
      <text>
        <r>
          <rPr>
            <sz val="10"/>
            <rFont val="Arial"/>
            <family val="2"/>
            <charset val="1"/>
          </rPr>
          <t xml:space="preserve">MGL:
</t>
        </r>
        <r>
          <rPr>
            <sz val="9"/>
            <rFont val="Tahoma"/>
            <family val="0"/>
            <charset val="1"/>
          </rPr>
          <t xml:space="preserve">désigner chaque bâtiment par un nom caractéristique</t>
        </r>
      </text>
    </comment>
    <comment ref="A24" authorId="0">
      <text>
        <r>
          <rPr>
            <sz val="10"/>
            <rFont val="Arial"/>
            <family val="2"/>
            <charset val="1"/>
          </rPr>
          <t xml:space="preserve">MGL:
</t>
        </r>
        <r>
          <rPr>
            <sz val="9"/>
            <rFont val="Tahoma"/>
            <family val="0"/>
            <charset val="1"/>
          </rPr>
          <t xml:space="preserve">désigner chaque bâtiment par un nom caractéristique</t>
        </r>
      </text>
    </comment>
    <comment ref="A40" authorId="0">
      <text>
        <r>
          <rPr>
            <sz val="10"/>
            <rFont val="Arial"/>
            <family val="2"/>
            <charset val="1"/>
          </rPr>
          <t xml:space="preserve">MGL:
</t>
        </r>
        <r>
          <rPr>
            <sz val="9"/>
            <rFont val="Tahoma"/>
            <family val="0"/>
            <charset val="1"/>
          </rPr>
          <t xml:space="preserve">désigner chaque bâtiment par un nom caractéristique</t>
        </r>
      </text>
    </comment>
    <comment ref="A56" authorId="0">
      <text>
        <r>
          <rPr>
            <sz val="10"/>
            <rFont val="Arial"/>
            <family val="2"/>
            <charset val="1"/>
          </rPr>
          <t xml:space="preserve">MGL:
</t>
        </r>
        <r>
          <rPr>
            <sz val="9"/>
            <rFont val="Tahoma"/>
            <family val="0"/>
            <charset val="1"/>
          </rPr>
          <t xml:space="preserve">désigner chaque bâtiment par un nom caractéristique</t>
        </r>
      </text>
    </comment>
    <comment ref="B18" authorId="0">
      <text>
        <r>
          <rPr>
            <sz val="10"/>
            <rFont val="Arial"/>
            <family val="2"/>
            <charset val="1"/>
          </rPr>
          <t xml:space="preserve">Correspond à la valeur de 11/2018 alors qu’à cette date, l’indice définitif ne devait pas être connu.</t>
        </r>
      </text>
    </comment>
    <comment ref="B34" authorId="0">
      <text>
        <r>
          <rPr>
            <sz val="10"/>
            <rFont val="Arial"/>
            <family val="2"/>
            <charset val="1"/>
          </rPr>
          <t xml:space="preserve">Correspond à la valeur de 11/2018 alors qu’à cette date, l’indice définitif ne devait pas être connu.</t>
        </r>
      </text>
    </comment>
    <comment ref="B50" authorId="0">
      <text>
        <r>
          <rPr>
            <sz val="10"/>
            <rFont val="Arial"/>
            <family val="2"/>
            <charset val="1"/>
          </rPr>
          <t xml:space="preserve">Correspond à la valeur de 11/2018 alors qu’à cette date, l’indice définitif ne devait pas être connu.</t>
        </r>
      </text>
    </comment>
    <comment ref="B66" authorId="0">
      <text>
        <r>
          <rPr>
            <sz val="10"/>
            <rFont val="Arial"/>
            <family val="2"/>
            <charset val="1"/>
          </rPr>
          <t xml:space="preserve">Correspond à la valeur de 11/2018 alors qu’à cette date, l’indice définitif ne devait pas être connu.</t>
        </r>
      </text>
    </comment>
  </commentList>
</comments>
</file>

<file path=xl/sharedStrings.xml><?xml version="1.0" encoding="utf-8"?>
<sst xmlns="http://schemas.openxmlformats.org/spreadsheetml/2006/main" count="128" uniqueCount="62">
  <si>
    <t xml:space="preserve">CVSSB</t>
  </si>
  <si>
    <t xml:space="preserve">Source</t>
  </si>
  <si>
    <t xml:space="preserve">Arrêté du 9 mai 2017</t>
  </si>
  <si>
    <t xml:space="preserve">Article 9</t>
  </si>
  <si>
    <t xml:space="preserve">CLIENTS</t>
  </si>
  <si>
    <t xml:space="preserve">L = 0,8 + 0,1 (ICHTrev-TS/ICHTrev-TSo) + 0,1 (FM0ABE0000/ FM0ABE0000o), arrondi à 5 chiffres après la virgule</t>
  </si>
  <si>
    <t xml:space="preserve">https://www.edf-oa.fr/content/coefficient-l-appels-doffres-solaires</t>
  </si>
  <si>
    <t xml:space="preserve">INDEXATION DES PRIX DE VENTE</t>
  </si>
  <si>
    <t xml:space="preserve">ICHTrev-Ts</t>
  </si>
  <si>
    <t xml:space="preserve">https://www.insee.fr/fr/statistiques/serie/001565183</t>
  </si>
  <si>
    <t xml:space="preserve">FM0ABE0000 remplacé par </t>
  </si>
  <si>
    <t xml:space="preserve">https://www.insee.fr/fr/statistiques/serie/010535587</t>
  </si>
  <si>
    <t xml:space="preserve">ou plutôt</t>
  </si>
  <si>
    <t xml:space="preserve">pour Indice de prix de production de l'industrie française pour l'ensemble des marchés − A10 BE − Ensemble de l'industrie Prix de base − Base 2015</t>
  </si>
  <si>
    <t xml:space="preserve">Mise en service</t>
  </si>
  <si>
    <t xml:space="preserve">Nom installation</t>
  </si>
  <si>
    <t xml:space="preserve">LOT 2018-1 BOUBET</t>
  </si>
  <si>
    <t xml:space="preserve">BTA</t>
  </si>
  <si>
    <t xml:space="preserve">BTA0679382</t>
  </si>
  <si>
    <t xml:space="preserve">Adresse</t>
  </si>
  <si>
    <t xml:space="preserve">59 rue J Prévert
71000 Mâcon</t>
  </si>
  <si>
    <r>
      <rPr>
        <sz val="10"/>
        <rFont val="Arial"/>
        <family val="2"/>
        <charset val="1"/>
      </rPr>
      <t xml:space="preserve">NB : EDF-OA annonce qu’au 1</t>
    </r>
    <r>
      <rPr>
        <vertAlign val="superscript"/>
        <sz val="10"/>
        <rFont val="Arial"/>
        <family val="2"/>
        <charset val="1"/>
      </rPr>
      <t xml:space="preserve">er</t>
    </r>
    <r>
      <rPr>
        <sz val="10"/>
        <rFont val="Arial"/>
        <family val="2"/>
        <charset val="1"/>
      </rPr>
      <t xml:space="preserve"> nov 2019 la valeur de FM0ABE0000 est celle de 06/2019, soit 103,9.
Alors que la valeur de 09/2019 était connue.</t>
    </r>
  </si>
  <si>
    <t xml:space="preserve">Date dossier de demande de raccordement complet </t>
  </si>
  <si>
    <t xml:space="preserve">2021 	Septembre 	(p) 111,4
2021 	Août 	(p) 109,6
2021 	Juillet 	(p) (r) 108,7
2021 	Juin 	(r) 107,2</t>
  </si>
  <si>
    <t xml:space="preserve">Date de mise en service</t>
  </si>
  <si>
    <t xml:space="preserve">Date de prise d’effet du contrat d’achat = date MeS</t>
  </si>
  <si>
    <r>
      <rPr>
        <sz val="10"/>
        <rFont val="Arial"/>
        <family val="2"/>
        <charset val="1"/>
      </rPr>
      <t xml:space="preserve">1</t>
    </r>
    <r>
      <rPr>
        <vertAlign val="superscript"/>
        <sz val="10"/>
        <rFont val="Arial"/>
        <family val="2"/>
        <charset val="1"/>
      </rPr>
      <t xml:space="preserve">er</t>
    </r>
    <r>
      <rPr>
        <sz val="10"/>
        <rFont val="Arial"/>
        <family val="2"/>
        <charset val="1"/>
      </rPr>
      <t xml:space="preserve"> novembre précédant la date de prise d’effet du contrat d’achat ou l’échéance</t>
    </r>
  </si>
  <si>
    <t xml:space="preserve">7/2019</t>
  </si>
  <si>
    <t xml:space="preserve">7/2020</t>
  </si>
  <si>
    <t xml:space="preserve">7/2021</t>
  </si>
  <si>
    <t xml:space="preserve">ICHTrev-Ts : valeur</t>
  </si>
  <si>
    <t xml:space="preserve">6/2018</t>
  </si>
  <si>
    <t xml:space="preserve">9/2019</t>
  </si>
  <si>
    <t xml:space="preserve">6/2020</t>
  </si>
  <si>
    <t xml:space="preserve">9/2021</t>
  </si>
  <si>
    <t xml:space="preserve">FM0ABE0000 : valeur</t>
  </si>
  <si>
    <t xml:space="preserve">L</t>
  </si>
  <si>
    <t xml:space="preserve">Tarif achat (c€/kWh), arrondi à 3 chiffres après la virgule</t>
  </si>
  <si>
    <t xml:space="preserve">Tarif achat affiché sur facture EDF-OA</t>
  </si>
  <si>
    <t xml:space="preserve">LOT 2018-2 MARTINEZ</t>
  </si>
  <si>
    <t xml:space="preserve">BTA0679460</t>
  </si>
  <si>
    <t xml:space="preserve">Les Bots
71520 Matour</t>
  </si>
  <si>
    <t xml:space="preserve">6/2019</t>
  </si>
  <si>
    <t xml:space="preserve">LOT 2018-4 DELIOT</t>
  </si>
  <si>
    <t xml:space="preserve">BTA0679275</t>
  </si>
  <si>
    <t xml:space="preserve">2 rue de la Gendarmerie
71520 Tramayes</t>
  </si>
  <si>
    <t xml:space="preserve">LOT 2018-5 ATELIERS VERZE</t>
  </si>
  <si>
    <t xml:space="preserve">BTA0700317</t>
  </si>
  <si>
    <t xml:space="preserve">Ateliers municipaux
71960 Verzé</t>
  </si>
  <si>
    <t xml:space="preserve">INDEXATION ANNUELLE DU LOYER</t>
  </si>
  <si>
    <t xml:space="preserve">Année</t>
  </si>
  <si>
    <t xml:space="preserve">SYLVAIN DELIOT</t>
  </si>
  <si>
    <t xml:space="preserve">2 RUE DE LA GENDARMERIE 71520 TRAMAYES</t>
  </si>
  <si>
    <t xml:space="preserve">Tarif de la redevance annuelle selon le bail (€/kWc)</t>
  </si>
  <si>
    <t xml:space="preserve">Puissance installée (kWc)</t>
  </si>
  <si>
    <r>
      <rPr>
        <sz val="9"/>
        <rFont val="Arial"/>
        <family val="2"/>
        <charset val="1"/>
      </rPr>
      <t xml:space="preserve">1</t>
    </r>
    <r>
      <rPr>
        <vertAlign val="superscript"/>
        <sz val="9"/>
        <rFont val="Arial"/>
        <family val="2"/>
        <charset val="1"/>
      </rPr>
      <t xml:space="preserve">er</t>
    </r>
    <r>
      <rPr>
        <sz val="9"/>
        <rFont val="Arial"/>
        <family val="2"/>
        <charset val="1"/>
      </rPr>
      <t xml:space="preserve"> novembre précédant la date de la mise en service ou de l’échéance</t>
    </r>
  </si>
  <si>
    <t xml:space="preserve">ICHTrev-TS : date du dernier indice définitif connu au 01/11 défini ci-dessus</t>
  </si>
  <si>
    <t xml:space="preserve">FM0ABE0000 : date du dernier indice définitif connu au 01/11 défini ci-dessus</t>
  </si>
  <si>
    <t xml:space="preserve">Coefficient d’indexation L</t>
  </si>
  <si>
    <t xml:space="preserve">Redevance annuelle (€)</t>
  </si>
  <si>
    <t xml:space="preserve">MARTINEZ MATOUR</t>
  </si>
  <si>
    <t xml:space="preserve">LES BOTS
71520 MATOUR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</si>
</sst>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dd/mm/yy"/>
    <numFmt numFmtId="167" formatCode="General"/>
    <numFmt numFmtId="168" formatCode="0.000"/>
    <numFmt numFmtId="169" formatCode="#,##0.00\ [$€-40C];[RED]\-#,##0.00\ [$€-40C]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  <charset val="1"/>
    </font>
    <font>
      <sz val="11"/>
      <name val="Calibri"/>
      <family val="0"/>
      <charset val="1"/>
    </font>
    <font>
      <b val="true"/>
      <sz val="11"/>
      <name val="Arial Narrow"/>
      <family val="0"/>
      <charset val="1"/>
    </font>
    <font>
      <b val="true"/>
      <sz val="12"/>
      <name val="Calibri"/>
      <family val="0"/>
      <charset val="1"/>
    </font>
    <font>
      <vertAlign val="superscript"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i val="true"/>
      <sz val="12"/>
      <color rgb="FFFF0000"/>
      <name val="Calibri"/>
      <family val="0"/>
      <charset val="1"/>
    </font>
    <font>
      <b val="true"/>
      <sz val="11"/>
      <color rgb="FF000000"/>
      <name val="Calibri"/>
      <family val="2"/>
      <charset val="1"/>
    </font>
    <font>
      <sz val="9"/>
      <name val="Tahoma"/>
      <family val="0"/>
      <charset val="1"/>
    </font>
    <font>
      <sz val="9"/>
      <name val="Arial"/>
      <family val="2"/>
      <charset val="1"/>
    </font>
    <font>
      <vertAlign val="superscript"/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FFFF99"/>
        <bgColor rgb="FFFFF9AE"/>
      </patternFill>
    </fill>
    <fill>
      <patternFill patternType="solid">
        <fgColor rgb="FF99CCFF"/>
        <bgColor rgb="FFCCCCFF"/>
      </patternFill>
    </fill>
    <fill>
      <patternFill patternType="solid">
        <fgColor rgb="FFFFF9AE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3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top" textRotation="0" wrapText="true" indent="0" shrinkToFit="false"/>
      <protection locked="true" hidden="false"/>
    </xf>
    <xf numFmtId="164" fontId="10" fillId="5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7" fontId="1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9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9A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edf-oa.fr/content/coefficient-l-appels-doffres-solaires" TargetMode="External"/><Relationship Id="rId3" Type="http://schemas.openxmlformats.org/officeDocument/2006/relationships/hyperlink" Target="https://www.insee.fr/fr/statistiques/serie/001565183" TargetMode="External"/><Relationship Id="rId4" Type="http://schemas.openxmlformats.org/officeDocument/2006/relationships/hyperlink" Target="https://www.insee.fr/fr/statistiques/serie/010535587" TargetMode="External"/><Relationship Id="rId5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8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E18" activeCellId="0" sqref="E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4.27"/>
    <col collapsed="false" customWidth="true" hidden="false" outlineLevel="0" max="2" min="2" style="1" width="19.26"/>
    <col collapsed="false" customWidth="true" hidden="false" outlineLevel="0" max="23" min="3" style="1" width="10.86"/>
    <col collapsed="false" customWidth="false" hidden="false" outlineLevel="0" max="1023" min="24" style="1" width="11.52"/>
  </cols>
  <sheetData>
    <row r="1" customFormat="false" ht="12.8" hidden="false" customHeight="false" outlineLevel="0" collapsed="false">
      <c r="A1" s="1" t="s">
        <v>0</v>
      </c>
      <c r="E1" s="1" t="s">
        <v>1</v>
      </c>
      <c r="F1" s="1" t="s">
        <v>2</v>
      </c>
    </row>
    <row r="2" customFormat="false" ht="12.8" hidden="false" customHeight="false" outlineLevel="0" collapsed="false">
      <c r="F2" s="2" t="s">
        <v>3</v>
      </c>
    </row>
    <row r="3" customFormat="false" ht="12.8" hidden="false" customHeight="false" outlineLevel="0" collapsed="false">
      <c r="A3" s="1" t="s">
        <v>4</v>
      </c>
      <c r="F3" s="1" t="s">
        <v>5</v>
      </c>
    </row>
    <row r="4" customFormat="false" ht="12.8" hidden="false" customHeight="false" outlineLevel="0" collapsed="false">
      <c r="F4" s="3" t="s">
        <v>6</v>
      </c>
    </row>
    <row r="5" customFormat="false" ht="12.8" hidden="false" customHeight="false" outlineLevel="0" collapsed="false">
      <c r="A5" s="1" t="s">
        <v>7</v>
      </c>
      <c r="F5" s="4" t="s">
        <v>8</v>
      </c>
      <c r="G5" s="3" t="s">
        <v>9</v>
      </c>
    </row>
    <row r="6" customFormat="false" ht="12.8" hidden="false" customHeight="false" outlineLevel="0" collapsed="false">
      <c r="F6" s="2" t="s">
        <v>10</v>
      </c>
      <c r="G6" s="2"/>
      <c r="I6" s="2" t="s">
        <v>11</v>
      </c>
      <c r="M6" s="1" t="s">
        <v>12</v>
      </c>
      <c r="N6" s="3" t="s">
        <v>11</v>
      </c>
      <c r="R6" s="1" t="s">
        <v>13</v>
      </c>
    </row>
    <row r="7" customFormat="false" ht="25" hidden="false" customHeight="false" outlineLevel="0" collapsed="false">
      <c r="B7" s="5" t="s">
        <v>14</v>
      </c>
      <c r="C7" s="6" t="n">
        <v>2019</v>
      </c>
      <c r="D7" s="6" t="n">
        <f aca="false">C7+1</f>
        <v>2020</v>
      </c>
      <c r="E7" s="6" t="n">
        <f aca="false">D7+1</f>
        <v>2021</v>
      </c>
      <c r="F7" s="6" t="n">
        <f aca="false">E7+1</f>
        <v>2022</v>
      </c>
      <c r="G7" s="6" t="n">
        <f aca="false">F7+1</f>
        <v>2023</v>
      </c>
      <c r="H7" s="6" t="n">
        <f aca="false">G7+1</f>
        <v>2024</v>
      </c>
      <c r="I7" s="6" t="n">
        <f aca="false">H7+1</f>
        <v>2025</v>
      </c>
      <c r="J7" s="6" t="n">
        <f aca="false">I7+1</f>
        <v>2026</v>
      </c>
      <c r="K7" s="6" t="n">
        <f aca="false">J7+1</f>
        <v>2027</v>
      </c>
      <c r="L7" s="6" t="n">
        <f aca="false">K7+1</f>
        <v>2028</v>
      </c>
      <c r="M7" s="6" t="n">
        <f aca="false">L7+1</f>
        <v>2029</v>
      </c>
      <c r="N7" s="6" t="n">
        <f aca="false">M7+1</f>
        <v>2030</v>
      </c>
      <c r="O7" s="6" t="n">
        <f aca="false">N7+1</f>
        <v>2031</v>
      </c>
      <c r="P7" s="6" t="n">
        <f aca="false">O7+1</f>
        <v>2032</v>
      </c>
      <c r="Q7" s="6" t="n">
        <f aca="false">P7+1</f>
        <v>2033</v>
      </c>
      <c r="R7" s="6" t="n">
        <f aca="false">Q7+1</f>
        <v>2034</v>
      </c>
      <c r="S7" s="6" t="n">
        <f aca="false">R7+1</f>
        <v>2035</v>
      </c>
      <c r="T7" s="6" t="n">
        <f aca="false">S7+1</f>
        <v>2036</v>
      </c>
      <c r="U7" s="6" t="n">
        <f aca="false">T7+1</f>
        <v>2037</v>
      </c>
      <c r="V7" s="6" t="n">
        <f aca="false">U7+1</f>
        <v>2038</v>
      </c>
      <c r="W7" s="6" t="n">
        <f aca="false">V7+1</f>
        <v>2039</v>
      </c>
    </row>
    <row r="8" customFormat="false" ht="14" hidden="false" customHeight="false" outlineLevel="0" collapsed="false">
      <c r="A8" s="7" t="s">
        <v>15</v>
      </c>
      <c r="B8" s="8" t="s">
        <v>16</v>
      </c>
    </row>
    <row r="9" customFormat="false" ht="14" hidden="false" customHeight="false" outlineLevel="0" collapsed="false">
      <c r="A9" s="7" t="s">
        <v>17</v>
      </c>
      <c r="B9" s="8" t="s">
        <v>18</v>
      </c>
    </row>
    <row r="10" customFormat="false" ht="25.35" hidden="false" customHeight="false" outlineLevel="0" collapsed="false">
      <c r="A10" s="7" t="s">
        <v>19</v>
      </c>
      <c r="B10" s="9" t="s">
        <v>20</v>
      </c>
      <c r="E10" s="10" t="s">
        <v>21</v>
      </c>
    </row>
    <row r="11" customFormat="false" ht="46.25" hidden="false" customHeight="false" outlineLevel="0" collapsed="false">
      <c r="A11" s="11" t="s">
        <v>22</v>
      </c>
      <c r="B11" s="12" t="n">
        <v>43182</v>
      </c>
      <c r="E11" s="10" t="s">
        <v>23</v>
      </c>
    </row>
    <row r="12" customFormat="false" ht="13" hidden="false" customHeight="false" outlineLevel="0" collapsed="false">
      <c r="A12" s="10" t="s">
        <v>24</v>
      </c>
      <c r="B12" s="13" t="n">
        <v>43432</v>
      </c>
    </row>
    <row r="13" customFormat="false" ht="25" hidden="false" customHeight="false" outlineLevel="0" collapsed="false">
      <c r="A13" s="10" t="s">
        <v>25</v>
      </c>
      <c r="B13" s="14" t="n">
        <f aca="false">B12</f>
        <v>43432</v>
      </c>
    </row>
    <row r="14" customFormat="false" ht="23.15" hidden="false" customHeight="false" outlineLevel="0" collapsed="false">
      <c r="A14" s="10" t="s">
        <v>26</v>
      </c>
      <c r="B14" s="14" t="n">
        <v>43101</v>
      </c>
      <c r="C14" s="14" t="n">
        <v>43770</v>
      </c>
      <c r="D14" s="15" t="n">
        <v>44136</v>
      </c>
      <c r="E14" s="14" t="n">
        <v>44501</v>
      </c>
      <c r="F14" s="15" t="n">
        <v>44866</v>
      </c>
      <c r="G14" s="14" t="n">
        <v>45231</v>
      </c>
      <c r="H14" s="15" t="n">
        <v>45597</v>
      </c>
      <c r="I14" s="14" t="n">
        <v>45962</v>
      </c>
      <c r="J14" s="15" t="n">
        <v>46327</v>
      </c>
      <c r="K14" s="14" t="n">
        <v>46692</v>
      </c>
      <c r="L14" s="15" t="n">
        <v>47058</v>
      </c>
      <c r="M14" s="14" t="n">
        <v>47423</v>
      </c>
      <c r="N14" s="15" t="n">
        <v>47788</v>
      </c>
      <c r="O14" s="14" t="n">
        <v>48153</v>
      </c>
      <c r="P14" s="15" t="n">
        <v>48519</v>
      </c>
      <c r="Q14" s="14" t="n">
        <v>48884</v>
      </c>
      <c r="R14" s="15" t="n">
        <v>49249</v>
      </c>
      <c r="S14" s="14" t="n">
        <v>49614</v>
      </c>
      <c r="T14" s="15" t="n">
        <v>49980</v>
      </c>
      <c r="U14" s="14" t="n">
        <v>50345</v>
      </c>
      <c r="V14" s="15" t="n">
        <v>50710</v>
      </c>
      <c r="W14" s="14" t="n">
        <v>51075</v>
      </c>
    </row>
    <row r="15" customFormat="false" ht="24" hidden="false" customHeight="false" outlineLevel="0" collapsed="false">
      <c r="A15" s="10" t="str">
        <f aca="false">"ichtrev-ts : date du dernier indice définitif connu au 01/11 défini ci-dessus"</f>
        <v>ichtrev-ts : date du dernier indice définitif connu au 01/11 défini ci-dessus</v>
      </c>
      <c r="B15" s="14" t="n">
        <v>43282</v>
      </c>
      <c r="C15" s="16" t="s">
        <v>27</v>
      </c>
      <c r="D15" s="17" t="s">
        <v>28</v>
      </c>
      <c r="E15" s="17" t="s">
        <v>29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customFormat="false" ht="12.8" hidden="false" customHeight="false" outlineLevel="0" collapsed="false">
      <c r="A16" s="10" t="s">
        <v>30</v>
      </c>
      <c r="B16" s="18" t="n">
        <v>122</v>
      </c>
      <c r="C16" s="16" t="n">
        <v>125.3</v>
      </c>
      <c r="D16" s="17" t="n">
        <v>127.5</v>
      </c>
      <c r="E16" s="17" t="n">
        <v>128.2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customFormat="false" ht="23.85" hidden="false" customHeight="false" outlineLevel="0" collapsed="false">
      <c r="A17" s="10" t="str">
        <f aca="false">"FM0ABE0000 : date du dernier indice définitif connu au 01/11 défini ci-dessus"</f>
        <v>FM0ABE0000 : date du dernier indice définitif connu au 01/11 défini ci-dessus</v>
      </c>
      <c r="B17" s="18" t="s">
        <v>31</v>
      </c>
      <c r="C17" s="17" t="s">
        <v>32</v>
      </c>
      <c r="D17" s="17" t="s">
        <v>33</v>
      </c>
      <c r="E17" s="17" t="s">
        <v>34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customFormat="false" ht="13" hidden="false" customHeight="false" outlineLevel="0" collapsed="false">
      <c r="A18" s="10" t="s">
        <v>35</v>
      </c>
      <c r="B18" s="18" t="n">
        <v>103.9</v>
      </c>
      <c r="C18" s="17" t="n">
        <v>102.7</v>
      </c>
      <c r="D18" s="17" t="n">
        <v>99.8</v>
      </c>
      <c r="E18" s="17" t="n">
        <v>107.2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customFormat="false" ht="12.8" hidden="false" customHeight="false" outlineLevel="0" collapsed="false">
      <c r="A19" s="19" t="s">
        <v>36</v>
      </c>
      <c r="B19" s="2"/>
      <c r="C19" s="18" t="n">
        <f aca="false">IF(OR(ISBLANK(C16),ISBLANK(C18)),"",ROUND(0.8+0.1*C16/$B16+0.1*C18/$B18,5))</f>
        <v>1.00155</v>
      </c>
      <c r="D19" s="18" t="n">
        <f aca="false">IF(OR(ISBLANK(D16),ISBLANK(D18)),"",ROUND(0.8+0.1*D16/$B16+0.1*D18/$B18,5))</f>
        <v>1.00056</v>
      </c>
      <c r="E19" s="18" t="n">
        <f aca="false">IF(OR(ISBLANK(E16),ISBLANK(E18)),"",ROUND(0.8+0.1*E16/$B16+0.1*E18/$B18,5))</f>
        <v>1.00826</v>
      </c>
      <c r="F19" s="18" t="str">
        <f aca="false">IF(OR(ISBLANK(F16),ISBLANK(F18)),"",ROUND(0.8+0.1*F16/$B16+0.1*F18/$B18,5))</f>
        <v/>
      </c>
      <c r="G19" s="18" t="str">
        <f aca="false">IF(OR(ISBLANK(G16),ISBLANK(G18)),"",ROUND(0.8+0.1*G16/$B16+0.1*G18/$B18,5))</f>
        <v/>
      </c>
      <c r="H19" s="18" t="str">
        <f aca="false">IF(OR(ISBLANK(H16),ISBLANK(H18)),"",ROUND(0.8+0.1*H16/$B16+0.1*H18/$B18,5))</f>
        <v/>
      </c>
      <c r="I19" s="18" t="str">
        <f aca="false">IF(OR(ISBLANK(I16),ISBLANK(I18)),"",ROUND(0.8+0.1*I16/$B16+0.1*I18/$B18,5))</f>
        <v/>
      </c>
      <c r="J19" s="18" t="str">
        <f aca="false">IF(OR(ISBLANK(J16),ISBLANK(J18)),"",ROUND(0.8+0.1*J16/$B16+0.1*J18/$B18,5))</f>
        <v/>
      </c>
      <c r="K19" s="18" t="str">
        <f aca="false">IF(OR(ISBLANK(K16),ISBLANK(K18)),"",ROUND(0.8+0.1*K16/$B16+0.1*K18/$B18,5))</f>
        <v/>
      </c>
      <c r="L19" s="18" t="str">
        <f aca="false">IF(OR(ISBLANK(L16),ISBLANK(L18)),"",ROUND(0.8+0.1*L16/$B16+0.1*L18/$B18,5))</f>
        <v/>
      </c>
      <c r="M19" s="18" t="str">
        <f aca="false">IF(OR(ISBLANK(M16),ISBLANK(M18)),"",ROUND(0.8+0.1*M16/$B16+0.1*M18/$B18,5))</f>
        <v/>
      </c>
      <c r="N19" s="18" t="str">
        <f aca="false">IF(OR(ISBLANK(N16),ISBLANK(N18)),"",ROUND(0.8+0.1*N16/$B16+0.1*N18/$B18,5))</f>
        <v/>
      </c>
      <c r="O19" s="18" t="str">
        <f aca="false">IF(OR(ISBLANK(O16),ISBLANK(O18)),"",ROUND(0.8+0.1*O16/$B16+0.1*O18/$B18,5))</f>
        <v/>
      </c>
      <c r="P19" s="18" t="str">
        <f aca="false">IF(OR(ISBLANK(P16),ISBLANK(P18)),"",ROUND(0.8+0.1*P16/$B16+0.1*P18/$B18,5))</f>
        <v/>
      </c>
      <c r="Q19" s="18" t="str">
        <f aca="false">IF(OR(ISBLANK(Q16),ISBLANK(Q18)),"",ROUND(0.8+0.1*Q16/$B16+0.1*Q18/$B18,5))</f>
        <v/>
      </c>
      <c r="R19" s="18" t="str">
        <f aca="false">IF(OR(ISBLANK(R16),ISBLANK(R18)),"",ROUND(0.8+0.1*R16/$B16+0.1*R18/$B18,5))</f>
        <v/>
      </c>
      <c r="S19" s="18" t="str">
        <f aca="false">IF(OR(ISBLANK(S16),ISBLANK(S18)),"",ROUND(0.8+0.1*S16/$B16+0.1*S18/$B18,5))</f>
        <v/>
      </c>
      <c r="T19" s="18" t="str">
        <f aca="false">IF(OR(ISBLANK(T16),ISBLANK(T18)),"",ROUND(0.8+0.1*T16/$B16+0.1*T18/$B18,5))</f>
        <v/>
      </c>
      <c r="U19" s="18" t="str">
        <f aca="false">IF(OR(ISBLANK(U16),ISBLANK(U18)),"",ROUND(0.8+0.1*U16/$B16+0.1*U18/$B18,5))</f>
        <v/>
      </c>
      <c r="V19" s="18" t="str">
        <f aca="false">IF(OR(ISBLANK(V16),ISBLANK(V18)),"",ROUND(0.8+0.1*V16/$B16+0.1*V18/$B18,5))</f>
        <v/>
      </c>
      <c r="W19" s="18" t="str">
        <f aca="false">IF(OR(ISBLANK(W16),ISBLANK(W18)),"",ROUND(0.8+0.1*W16/$B16+0.1*W18/$B18,5))</f>
        <v/>
      </c>
    </row>
    <row r="20" customFormat="false" ht="23.85" hidden="false" customHeight="false" outlineLevel="0" collapsed="false">
      <c r="A20" s="10" t="s">
        <v>37</v>
      </c>
      <c r="B20" s="20" t="n">
        <v>17.92</v>
      </c>
      <c r="C20" s="21" t="n">
        <f aca="false">IF(C19="","",ROUND(B20*C19,3))</f>
        <v>17.948</v>
      </c>
      <c r="D20" s="22" t="n">
        <f aca="false">IF(D19="","",ROUND(C20*D19,3))</f>
        <v>17.958</v>
      </c>
      <c r="E20" s="22" t="n">
        <f aca="false">IF(E19="","",ROUND(D20*E19,3))</f>
        <v>18.106</v>
      </c>
      <c r="F20" s="22" t="str">
        <f aca="false">IF(F19="","",ROUND(E20*F19,3))</f>
        <v/>
      </c>
      <c r="G20" s="22" t="str">
        <f aca="false">IF(G19="","",ROUND(F20*G19,3))</f>
        <v/>
      </c>
      <c r="H20" s="22" t="str">
        <f aca="false">IF(H19="","",ROUND(G20*H19,3))</f>
        <v/>
      </c>
      <c r="I20" s="22" t="str">
        <f aca="false">IF(I19="","",ROUND(H20*I19,3))</f>
        <v/>
      </c>
      <c r="J20" s="22" t="str">
        <f aca="false">IF(J19="","",ROUND(I20*J19,3))</f>
        <v/>
      </c>
      <c r="K20" s="22" t="str">
        <f aca="false">IF(K19="","",ROUND(J20*K19,3))</f>
        <v/>
      </c>
      <c r="L20" s="22" t="str">
        <f aca="false">IF(L19="","",ROUND(K20*L19,3))</f>
        <v/>
      </c>
      <c r="M20" s="22" t="str">
        <f aca="false">IF(M19="","",ROUND(L20*M19,3))</f>
        <v/>
      </c>
      <c r="N20" s="22" t="str">
        <f aca="false">IF(N19="","",ROUND(M20*N19,3))</f>
        <v/>
      </c>
      <c r="O20" s="22" t="str">
        <f aca="false">IF(O19="","",ROUND(N20*O19,3))</f>
        <v/>
      </c>
      <c r="P20" s="22" t="str">
        <f aca="false">IF(P19="","",ROUND(O20*P19,3))</f>
        <v/>
      </c>
      <c r="Q20" s="22" t="str">
        <f aca="false">IF(Q19="","",ROUND(P20*Q19,3))</f>
        <v/>
      </c>
      <c r="R20" s="22" t="str">
        <f aca="false">IF(R19="","",ROUND(Q20*R19,3))</f>
        <v/>
      </c>
      <c r="S20" s="22" t="str">
        <f aca="false">IF(S19="","",ROUND(R20*S19,3))</f>
        <v/>
      </c>
      <c r="T20" s="22" t="str">
        <f aca="false">IF(T19="","",ROUND(S20*T19,3))</f>
        <v/>
      </c>
      <c r="U20" s="22" t="str">
        <f aca="false">IF(U19="","",ROUND(T20*U19,3))</f>
        <v/>
      </c>
      <c r="V20" s="22" t="str">
        <f aca="false">IF(V19="","",ROUND(U20*V19,3))</f>
        <v/>
      </c>
      <c r="W20" s="22" t="str">
        <f aca="false">IF(W19="","",ROUND(V20*W19,3))</f>
        <v/>
      </c>
    </row>
    <row r="21" customFormat="false" ht="12.8" hidden="false" customHeight="false" outlineLevel="0" collapsed="false">
      <c r="A21" s="1" t="s">
        <v>38</v>
      </c>
      <c r="C21" s="1" t="n">
        <v>17.92</v>
      </c>
      <c r="D21" s="1" t="n">
        <v>17.968</v>
      </c>
    </row>
    <row r="23" customFormat="false" ht="13" hidden="false" customHeight="false" outlineLevel="0" collapsed="false">
      <c r="B23" s="5" t="s">
        <v>14</v>
      </c>
      <c r="C23" s="6" t="n">
        <v>2019</v>
      </c>
      <c r="D23" s="6" t="n">
        <f aca="false">C23+1</f>
        <v>2020</v>
      </c>
      <c r="E23" s="6" t="n">
        <f aca="false">D23+1</f>
        <v>2021</v>
      </c>
      <c r="F23" s="6" t="n">
        <f aca="false">E23+1</f>
        <v>2022</v>
      </c>
      <c r="G23" s="6" t="n">
        <f aca="false">F23+1</f>
        <v>2023</v>
      </c>
      <c r="H23" s="6" t="n">
        <f aca="false">G23+1</f>
        <v>2024</v>
      </c>
      <c r="I23" s="6" t="n">
        <f aca="false">H23+1</f>
        <v>2025</v>
      </c>
      <c r="J23" s="6" t="n">
        <f aca="false">I23+1</f>
        <v>2026</v>
      </c>
      <c r="K23" s="6" t="n">
        <f aca="false">J23+1</f>
        <v>2027</v>
      </c>
      <c r="L23" s="6" t="n">
        <f aca="false">K23+1</f>
        <v>2028</v>
      </c>
      <c r="M23" s="6" t="n">
        <f aca="false">L23+1</f>
        <v>2029</v>
      </c>
      <c r="N23" s="6" t="n">
        <f aca="false">M23+1</f>
        <v>2030</v>
      </c>
      <c r="O23" s="6" t="n">
        <f aca="false">N23+1</f>
        <v>2031</v>
      </c>
      <c r="P23" s="6" t="n">
        <f aca="false">O23+1</f>
        <v>2032</v>
      </c>
      <c r="Q23" s="6" t="n">
        <f aca="false">P23+1</f>
        <v>2033</v>
      </c>
      <c r="R23" s="6" t="n">
        <f aca="false">Q23+1</f>
        <v>2034</v>
      </c>
      <c r="S23" s="6" t="n">
        <f aca="false">R23+1</f>
        <v>2035</v>
      </c>
      <c r="T23" s="6" t="n">
        <f aca="false">S23+1</f>
        <v>2036</v>
      </c>
      <c r="U23" s="6" t="n">
        <f aca="false">T23+1</f>
        <v>2037</v>
      </c>
      <c r="V23" s="6" t="n">
        <f aca="false">U23+1</f>
        <v>2038</v>
      </c>
      <c r="W23" s="6" t="n">
        <f aca="false">V23+1</f>
        <v>2039</v>
      </c>
    </row>
    <row r="24" customFormat="false" ht="26" hidden="false" customHeight="false" outlineLevel="0" collapsed="false">
      <c r="A24" s="7" t="s">
        <v>15</v>
      </c>
      <c r="B24" s="8" t="s">
        <v>39</v>
      </c>
    </row>
    <row r="25" customFormat="false" ht="13.8" hidden="false" customHeight="false" outlineLevel="0" collapsed="false">
      <c r="A25" s="7" t="s">
        <v>17</v>
      </c>
      <c r="B25" s="23" t="s">
        <v>40</v>
      </c>
    </row>
    <row r="26" customFormat="false" ht="26" hidden="false" customHeight="false" outlineLevel="0" collapsed="false">
      <c r="A26" s="7" t="s">
        <v>19</v>
      </c>
      <c r="B26" s="9" t="s">
        <v>41</v>
      </c>
    </row>
    <row r="27" customFormat="false" ht="25" hidden="false" customHeight="false" outlineLevel="0" collapsed="false">
      <c r="A27" s="11" t="s">
        <v>22</v>
      </c>
      <c r="B27" s="12" t="n">
        <v>43182</v>
      </c>
    </row>
    <row r="28" customFormat="false" ht="13" hidden="false" customHeight="false" outlineLevel="0" collapsed="false">
      <c r="A28" s="10" t="s">
        <v>24</v>
      </c>
      <c r="B28" s="13" t="n">
        <v>43486</v>
      </c>
    </row>
    <row r="29" customFormat="false" ht="25" hidden="false" customHeight="false" outlineLevel="0" collapsed="false">
      <c r="A29" s="10" t="s">
        <v>25</v>
      </c>
      <c r="B29" s="14" t="n">
        <f aca="false">B28</f>
        <v>43486</v>
      </c>
    </row>
    <row r="30" customFormat="false" ht="23.15" hidden="false" customHeight="false" outlineLevel="0" collapsed="false">
      <c r="A30" s="10" t="s">
        <v>26</v>
      </c>
      <c r="B30" s="14" t="n">
        <v>43101</v>
      </c>
      <c r="C30" s="14" t="n">
        <v>43770</v>
      </c>
      <c r="D30" s="15" t="n">
        <v>44136</v>
      </c>
      <c r="E30" s="14" t="n">
        <v>44501</v>
      </c>
      <c r="F30" s="15" t="n">
        <v>44866</v>
      </c>
      <c r="G30" s="14" t="n">
        <v>45231</v>
      </c>
      <c r="H30" s="15" t="n">
        <v>45597</v>
      </c>
      <c r="I30" s="14" t="n">
        <v>45962</v>
      </c>
      <c r="J30" s="15" t="n">
        <v>46327</v>
      </c>
      <c r="K30" s="14" t="n">
        <v>46692</v>
      </c>
      <c r="L30" s="15" t="n">
        <v>47058</v>
      </c>
      <c r="M30" s="14" t="n">
        <v>47423</v>
      </c>
      <c r="N30" s="15" t="n">
        <v>47788</v>
      </c>
      <c r="O30" s="14" t="n">
        <v>48153</v>
      </c>
      <c r="P30" s="15" t="n">
        <v>48519</v>
      </c>
      <c r="Q30" s="14" t="n">
        <v>48884</v>
      </c>
      <c r="R30" s="15" t="n">
        <v>49249</v>
      </c>
      <c r="S30" s="14" t="n">
        <v>49614</v>
      </c>
      <c r="T30" s="15" t="n">
        <v>49980</v>
      </c>
      <c r="U30" s="14" t="n">
        <v>50345</v>
      </c>
      <c r="V30" s="15" t="n">
        <v>50710</v>
      </c>
      <c r="W30" s="14" t="n">
        <v>51075</v>
      </c>
    </row>
    <row r="31" customFormat="false" ht="23.85" hidden="false" customHeight="false" outlineLevel="0" collapsed="false">
      <c r="A31" s="10" t="str">
        <f aca="false">"ichtrev-ts : date du dernier indice définitif connu au 01/11 défini ci-dessus"</f>
        <v>ichtrev-ts : date du dernier indice définitif connu au 01/11 défini ci-dessus</v>
      </c>
      <c r="B31" s="14" t="n">
        <v>43282</v>
      </c>
      <c r="C31" s="17" t="s">
        <v>27</v>
      </c>
      <c r="D31" s="24" t="str">
        <f aca="false">IF(ISBLANK(D$15),"",D$15)</f>
        <v>7/2020</v>
      </c>
      <c r="E31" s="24" t="str">
        <f aca="false">IF(ISBLANK(E$15),"",E$15)</f>
        <v>7/2021</v>
      </c>
      <c r="F31" s="24" t="str">
        <f aca="false">IF(ISBLANK(F$15),"",F$15)</f>
        <v/>
      </c>
      <c r="G31" s="24" t="str">
        <f aca="false">IF(ISBLANK(G$15),"",G$15)</f>
        <v/>
      </c>
      <c r="H31" s="24" t="str">
        <f aca="false">IF(ISBLANK(H$15),"",H$15)</f>
        <v/>
      </c>
      <c r="I31" s="24" t="str">
        <f aca="false">IF(ISBLANK(I$15),"",I$15)</f>
        <v/>
      </c>
      <c r="J31" s="24" t="str">
        <f aca="false">IF(ISBLANK(J$15),"",J$15)</f>
        <v/>
      </c>
      <c r="K31" s="24" t="str">
        <f aca="false">IF(ISBLANK(K$15),"",K$15)</f>
        <v/>
      </c>
      <c r="L31" s="24" t="str">
        <f aca="false">IF(ISBLANK(L$15),"",L$15)</f>
        <v/>
      </c>
      <c r="M31" s="24" t="str">
        <f aca="false">IF(ISBLANK(M$15),"",M$15)</f>
        <v/>
      </c>
      <c r="N31" s="24" t="str">
        <f aca="false">IF(ISBLANK(N$15),"",N$15)</f>
        <v/>
      </c>
      <c r="O31" s="24" t="str">
        <f aca="false">IF(ISBLANK(O$15),"",O$15)</f>
        <v/>
      </c>
      <c r="P31" s="24" t="str">
        <f aca="false">IF(ISBLANK(P$15),"",P$15)</f>
        <v/>
      </c>
      <c r="Q31" s="24" t="str">
        <f aca="false">IF(ISBLANK(Q$15),"",Q$15)</f>
        <v/>
      </c>
      <c r="R31" s="24" t="str">
        <f aca="false">IF(ISBLANK(R$15),"",R$15)</f>
        <v/>
      </c>
      <c r="S31" s="24" t="str">
        <f aca="false">IF(ISBLANK(S$15),"",S$15)</f>
        <v/>
      </c>
      <c r="T31" s="24" t="str">
        <f aca="false">IF(ISBLANK(T$15),"",T$15)</f>
        <v/>
      </c>
      <c r="U31" s="24" t="str">
        <f aca="false">IF(ISBLANK(U$15),"",U$15)</f>
        <v/>
      </c>
      <c r="V31" s="24" t="str">
        <f aca="false">IF(ISBLANK(V$15),"",V$15)</f>
        <v/>
      </c>
      <c r="W31" s="24" t="str">
        <f aca="false">IF(ISBLANK(W$15),"",W$15)</f>
        <v/>
      </c>
    </row>
    <row r="32" customFormat="false" ht="12.8" hidden="false" customHeight="false" outlineLevel="0" collapsed="false">
      <c r="A32" s="10" t="s">
        <v>30</v>
      </c>
      <c r="B32" s="18" t="n">
        <v>122</v>
      </c>
      <c r="C32" s="17" t="n">
        <v>125.3</v>
      </c>
      <c r="D32" s="24" t="n">
        <f aca="false">IF(ISBLANK(D$16),"",D$16)</f>
        <v>127.5</v>
      </c>
      <c r="E32" s="24" t="n">
        <f aca="false">IF(ISBLANK(E$16),"",E$16)</f>
        <v>128.2</v>
      </c>
      <c r="F32" s="24" t="str">
        <f aca="false">IF(ISBLANK(F$16),"",F$16)</f>
        <v/>
      </c>
      <c r="G32" s="24" t="str">
        <f aca="false">IF(ISBLANK(G$16),"",G$16)</f>
        <v/>
      </c>
      <c r="H32" s="24" t="str">
        <f aca="false">IF(ISBLANK(H$16),"",H$16)</f>
        <v/>
      </c>
      <c r="I32" s="24" t="str">
        <f aca="false">IF(ISBLANK(I$16),"",I$16)</f>
        <v/>
      </c>
      <c r="J32" s="24" t="str">
        <f aca="false">IF(ISBLANK(J$16),"",J$16)</f>
        <v/>
      </c>
      <c r="K32" s="24" t="str">
        <f aca="false">IF(ISBLANK(K$16),"",K$16)</f>
        <v/>
      </c>
      <c r="L32" s="24" t="str">
        <f aca="false">IF(ISBLANK(L$16),"",L$16)</f>
        <v/>
      </c>
      <c r="M32" s="24" t="str">
        <f aca="false">IF(ISBLANK(M$16),"",M$16)</f>
        <v/>
      </c>
      <c r="N32" s="24" t="str">
        <f aca="false">IF(ISBLANK(N$16),"",N$16)</f>
        <v/>
      </c>
      <c r="O32" s="24" t="str">
        <f aca="false">IF(ISBLANK(O$16),"",O$16)</f>
        <v/>
      </c>
      <c r="P32" s="24" t="str">
        <f aca="false">IF(ISBLANK(P$16),"",P$16)</f>
        <v/>
      </c>
      <c r="Q32" s="24" t="str">
        <f aca="false">IF(ISBLANK(Q$16),"",Q$16)</f>
        <v/>
      </c>
      <c r="R32" s="24" t="str">
        <f aca="false">IF(ISBLANK(R$16),"",R$16)</f>
        <v/>
      </c>
      <c r="S32" s="24" t="str">
        <f aca="false">IF(ISBLANK(S$16),"",S$16)</f>
        <v/>
      </c>
      <c r="T32" s="24" t="str">
        <f aca="false">IF(ISBLANK(T$16),"",T$16)</f>
        <v/>
      </c>
      <c r="U32" s="24" t="str">
        <f aca="false">IF(ISBLANK(U$16),"",U$16)</f>
        <v/>
      </c>
      <c r="V32" s="24" t="str">
        <f aca="false">IF(ISBLANK(V$16),"",V$16)</f>
        <v/>
      </c>
      <c r="W32" s="24" t="str">
        <f aca="false">IF(ISBLANK(W$16),"",W$16)</f>
        <v/>
      </c>
    </row>
    <row r="33" customFormat="false" ht="23.85" hidden="false" customHeight="false" outlineLevel="0" collapsed="false">
      <c r="A33" s="10" t="str">
        <f aca="false">"FM0ABE0000 : date du dernier indice définitif connu au 01/11 défini ci-dessus"</f>
        <v>FM0ABE0000 : date du dernier indice définitif connu au 01/11 défini ci-dessus</v>
      </c>
      <c r="B33" s="18" t="s">
        <v>31</v>
      </c>
      <c r="C33" s="17" t="s">
        <v>42</v>
      </c>
      <c r="D33" s="24" t="str">
        <f aca="false">IF(ISBLANK(D$17),"",D$17)</f>
        <v>6/2020</v>
      </c>
      <c r="E33" s="24" t="str">
        <f aca="false">IF(ISBLANK(E$17),"",E$17)</f>
        <v>9/2021</v>
      </c>
      <c r="F33" s="24" t="str">
        <f aca="false">IF(ISBLANK(F$17),"",F$17)</f>
        <v/>
      </c>
      <c r="G33" s="24" t="str">
        <f aca="false">IF(ISBLANK(G$17),"",G$17)</f>
        <v/>
      </c>
      <c r="H33" s="24" t="str">
        <f aca="false">IF(ISBLANK(H$17),"",H$17)</f>
        <v/>
      </c>
      <c r="I33" s="24" t="str">
        <f aca="false">IF(ISBLANK(I$17),"",I$17)</f>
        <v/>
      </c>
      <c r="J33" s="24" t="str">
        <f aca="false">IF(ISBLANK(J$17),"",J$17)</f>
        <v/>
      </c>
      <c r="K33" s="24" t="str">
        <f aca="false">IF(ISBLANK(K$17),"",K$17)</f>
        <v/>
      </c>
      <c r="L33" s="24" t="str">
        <f aca="false">IF(ISBLANK(L$17),"",L$17)</f>
        <v/>
      </c>
      <c r="M33" s="24" t="str">
        <f aca="false">IF(ISBLANK(M$17),"",M$17)</f>
        <v/>
      </c>
      <c r="N33" s="24" t="str">
        <f aca="false">IF(ISBLANK(N$17),"",N$17)</f>
        <v/>
      </c>
      <c r="O33" s="24" t="str">
        <f aca="false">IF(ISBLANK(O$17),"",O$17)</f>
        <v/>
      </c>
      <c r="P33" s="24" t="str">
        <f aca="false">IF(ISBLANK(P$17),"",P$17)</f>
        <v/>
      </c>
      <c r="Q33" s="24" t="str">
        <f aca="false">IF(ISBLANK(Q$17),"",Q$17)</f>
        <v/>
      </c>
      <c r="R33" s="24" t="str">
        <f aca="false">IF(ISBLANK(R$17),"",R$17)</f>
        <v/>
      </c>
      <c r="S33" s="24" t="str">
        <f aca="false">IF(ISBLANK(S$17),"",S$17)</f>
        <v/>
      </c>
      <c r="T33" s="24" t="str">
        <f aca="false">IF(ISBLANK(T$17),"",T$17)</f>
        <v/>
      </c>
      <c r="U33" s="24" t="str">
        <f aca="false">IF(ISBLANK(U$17),"",U$17)</f>
        <v/>
      </c>
      <c r="V33" s="24" t="str">
        <f aca="false">IF(ISBLANK(V$17),"",V$17)</f>
        <v/>
      </c>
      <c r="W33" s="24" t="str">
        <f aca="false">IF(ISBLANK(W$17),"",W$17)</f>
        <v/>
      </c>
    </row>
    <row r="34" customFormat="false" ht="12.8" hidden="false" customHeight="false" outlineLevel="0" collapsed="false">
      <c r="A34" s="10" t="s">
        <v>35</v>
      </c>
      <c r="B34" s="18" t="n">
        <v>103.9</v>
      </c>
      <c r="C34" s="17" t="n">
        <v>103.9</v>
      </c>
      <c r="D34" s="24" t="n">
        <f aca="false">IF(ISBLANK(D$18),"",D$18)</f>
        <v>99.8</v>
      </c>
      <c r="E34" s="24" t="n">
        <f aca="false">IF(ISBLANK(E$18),"",E$18)</f>
        <v>107.2</v>
      </c>
      <c r="F34" s="24" t="str">
        <f aca="false">IF(ISBLANK(F$18),"",F$18)</f>
        <v/>
      </c>
      <c r="G34" s="24" t="str">
        <f aca="false">IF(ISBLANK(G$18),"",G$18)</f>
        <v/>
      </c>
      <c r="H34" s="24" t="str">
        <f aca="false">IF(ISBLANK(H$18),"",H$18)</f>
        <v/>
      </c>
      <c r="I34" s="24" t="str">
        <f aca="false">IF(ISBLANK(I$18),"",I$18)</f>
        <v/>
      </c>
      <c r="J34" s="24" t="str">
        <f aca="false">IF(ISBLANK(J$18),"",J$18)</f>
        <v/>
      </c>
      <c r="K34" s="24" t="str">
        <f aca="false">IF(ISBLANK(K$18),"",K$18)</f>
        <v/>
      </c>
      <c r="L34" s="24" t="str">
        <f aca="false">IF(ISBLANK(L$18),"",L$18)</f>
        <v/>
      </c>
      <c r="M34" s="24" t="str">
        <f aca="false">IF(ISBLANK(M$18),"",M$18)</f>
        <v/>
      </c>
      <c r="N34" s="24" t="str">
        <f aca="false">IF(ISBLANK(N$18),"",N$18)</f>
        <v/>
      </c>
      <c r="O34" s="24" t="str">
        <f aca="false">IF(ISBLANK(O$18),"",O$18)</f>
        <v/>
      </c>
      <c r="P34" s="24" t="str">
        <f aca="false">IF(ISBLANK(P$18),"",P$18)</f>
        <v/>
      </c>
      <c r="Q34" s="24" t="str">
        <f aca="false">IF(ISBLANK(Q$18),"",Q$18)</f>
        <v/>
      </c>
      <c r="R34" s="24" t="str">
        <f aca="false">IF(ISBLANK(R$18),"",R$18)</f>
        <v/>
      </c>
      <c r="S34" s="24" t="str">
        <f aca="false">IF(ISBLANK(S$18),"",S$18)</f>
        <v/>
      </c>
      <c r="T34" s="24" t="str">
        <f aca="false">IF(ISBLANK(T$18),"",T$18)</f>
        <v/>
      </c>
      <c r="U34" s="24" t="str">
        <f aca="false">IF(ISBLANK(U$18),"",U$18)</f>
        <v/>
      </c>
      <c r="V34" s="24" t="str">
        <f aca="false">IF(ISBLANK(V$18),"",V$18)</f>
        <v/>
      </c>
      <c r="W34" s="24" t="str">
        <f aca="false">IF(ISBLANK(W$18),"",W$18)</f>
        <v/>
      </c>
    </row>
    <row r="35" customFormat="false" ht="12.8" hidden="false" customHeight="false" outlineLevel="0" collapsed="false">
      <c r="A35" s="19" t="s">
        <v>36</v>
      </c>
      <c r="B35" s="2"/>
      <c r="C35" s="18" t="n">
        <f aca="false">IF(OR(C32="",C34=""),"",ROUND(0.8+0.1*C32/$B32+0.1*C34/$B34,5))</f>
        <v>1.0027</v>
      </c>
      <c r="D35" s="18" t="n">
        <f aca="false">IF(OR(D32="",D34=""),"",ROUND(0.8+0.1*D32/$B32+0.1*D34/$B34,5))</f>
        <v>1.00056</v>
      </c>
      <c r="E35" s="18" t="n">
        <f aca="false">IF(OR(E32="",E34=""),"",ROUND(0.8+0.1*E32/$B32+0.1*E34/$B34,5))</f>
        <v>1.00826</v>
      </c>
      <c r="F35" s="18" t="str">
        <f aca="false">IF(OR(F32="",F34=""),"",ROUND(0.8+0.1*F32/$B32+0.1*F34/$B34,5))</f>
        <v/>
      </c>
      <c r="G35" s="18" t="str">
        <f aca="false">IF(OR(G32="",G34=""),"",ROUND(0.8+0.1*G32/$B32+0.1*G34/$B34,5))</f>
        <v/>
      </c>
      <c r="H35" s="18" t="str">
        <f aca="false">IF(OR(H32="",H34=""),"",ROUND(0.8+0.1*H32/$B32+0.1*H34/$B34,5))</f>
        <v/>
      </c>
      <c r="I35" s="18" t="str">
        <f aca="false">IF(OR(I32="",I34=""),"",ROUND(0.8+0.1*I32/$B32+0.1*I34/$B34,5))</f>
        <v/>
      </c>
      <c r="J35" s="18" t="str">
        <f aca="false">IF(OR(J32="",J34=""),"",ROUND(0.8+0.1*J32/$B32+0.1*J34/$B34,5))</f>
        <v/>
      </c>
      <c r="K35" s="18" t="str">
        <f aca="false">IF(OR(K32="",K34=""),"",ROUND(0.8+0.1*K32/$B32+0.1*K34/$B34,5))</f>
        <v/>
      </c>
      <c r="L35" s="18" t="str">
        <f aca="false">IF(OR(L32="",L34=""),"",ROUND(0.8+0.1*L32/$B32+0.1*L34/$B34,5))</f>
        <v/>
      </c>
      <c r="M35" s="18" t="str">
        <f aca="false">IF(OR(M32="",M34=""),"",ROUND(0.8+0.1*M32/$B32+0.1*M34/$B34,5))</f>
        <v/>
      </c>
      <c r="N35" s="18" t="str">
        <f aca="false">IF(OR(N32="",N34=""),"",ROUND(0.8+0.1*N32/$B32+0.1*N34/$B34,5))</f>
        <v/>
      </c>
      <c r="O35" s="18" t="str">
        <f aca="false">IF(OR(O32="",O34=""),"",ROUND(0.8+0.1*O32/$B32+0.1*O34/$B34,5))</f>
        <v/>
      </c>
      <c r="P35" s="18" t="str">
        <f aca="false">IF(OR(P32="",P34=""),"",ROUND(0.8+0.1*P32/$B32+0.1*P34/$B34,5))</f>
        <v/>
      </c>
      <c r="Q35" s="18" t="str">
        <f aca="false">IF(OR(Q32="",Q34=""),"",ROUND(0.8+0.1*Q32/$B32+0.1*Q34/$B34,5))</f>
        <v/>
      </c>
      <c r="R35" s="18" t="str">
        <f aca="false">IF(OR(R32="",R34=""),"",ROUND(0.8+0.1*R32/$B32+0.1*R34/$B34,5))</f>
        <v/>
      </c>
      <c r="S35" s="18" t="str">
        <f aca="false">IF(OR(S32="",S34=""),"",ROUND(0.8+0.1*S32/$B32+0.1*S34/$B34,5))</f>
        <v/>
      </c>
      <c r="T35" s="18" t="str">
        <f aca="false">IF(OR(T32="",T34=""),"",ROUND(0.8+0.1*T32/$B32+0.1*T34/$B34,5))</f>
        <v/>
      </c>
      <c r="U35" s="18" t="str">
        <f aca="false">IF(OR(U32="",U34=""),"",ROUND(0.8+0.1*U32/$B32+0.1*U34/$B34,5))</f>
        <v/>
      </c>
      <c r="V35" s="18" t="str">
        <f aca="false">IF(OR(V32="",V34=""),"",ROUND(0.8+0.1*V32/$B32+0.1*V34/$B34,5))</f>
        <v/>
      </c>
      <c r="W35" s="18" t="str">
        <f aca="false">IF(OR(W32="",W34=""),"",ROUND(0.8+0.1*W32/$B32+0.1*W34/$B34,5))</f>
        <v/>
      </c>
    </row>
    <row r="36" customFormat="false" ht="23.85" hidden="false" customHeight="false" outlineLevel="0" collapsed="false">
      <c r="A36" s="10" t="s">
        <v>37</v>
      </c>
      <c r="B36" s="20" t="n">
        <v>17.92</v>
      </c>
      <c r="C36" s="21" t="n">
        <f aca="false">IF(C35="","",ROUND(B36*C35,3))</f>
        <v>17.968</v>
      </c>
      <c r="D36" s="21" t="n">
        <f aca="false">IF(D35="","",ROUND(C36*D35,3))</f>
        <v>17.978</v>
      </c>
      <c r="E36" s="21" t="n">
        <f aca="false">IF(E35="","",ROUND(D36*E35,3))</f>
        <v>18.126</v>
      </c>
      <c r="F36" s="21" t="str">
        <f aca="false">IF(F35="","",ROUND(E36*F35,3))</f>
        <v/>
      </c>
      <c r="G36" s="21" t="str">
        <f aca="false">IF(G35="","",ROUND(F36*G35,3))</f>
        <v/>
      </c>
      <c r="H36" s="21" t="str">
        <f aca="false">IF(H35="","",ROUND(G36*H35,3))</f>
        <v/>
      </c>
      <c r="I36" s="21" t="str">
        <f aca="false">IF(I35="","",ROUND(H36*I35,3))</f>
        <v/>
      </c>
      <c r="J36" s="21" t="str">
        <f aca="false">IF(J35="","",ROUND(I36*J35,3))</f>
        <v/>
      </c>
      <c r="K36" s="21" t="str">
        <f aca="false">IF(K35="","",ROUND(J36*K35,3))</f>
        <v/>
      </c>
      <c r="L36" s="21" t="str">
        <f aca="false">IF(L35="","",ROUND(K36*L35,3))</f>
        <v/>
      </c>
      <c r="M36" s="21" t="str">
        <f aca="false">IF(M35="","",ROUND(L36*M35,3))</f>
        <v/>
      </c>
      <c r="N36" s="21" t="str">
        <f aca="false">IF(N35="","",ROUND(M36*N35,3))</f>
        <v/>
      </c>
      <c r="O36" s="21" t="str">
        <f aca="false">IF(O35="","",ROUND(N36*O35,3))</f>
        <v/>
      </c>
      <c r="P36" s="21" t="str">
        <f aca="false">IF(P35="","",ROUND(O36*P35,3))</f>
        <v/>
      </c>
      <c r="Q36" s="21" t="str">
        <f aca="false">IF(Q35="","",ROUND(P36*Q35,3))</f>
        <v/>
      </c>
      <c r="R36" s="21" t="str">
        <f aca="false">IF(R35="","",ROUND(Q36*R35,3))</f>
        <v/>
      </c>
      <c r="S36" s="21" t="str">
        <f aca="false">IF(S35="","",ROUND(R36*S35,3))</f>
        <v/>
      </c>
      <c r="T36" s="21" t="str">
        <f aca="false">IF(T35="","",ROUND(S36*T35,3))</f>
        <v/>
      </c>
      <c r="U36" s="21" t="str">
        <f aca="false">IF(U35="","",ROUND(T36*U35,3))</f>
        <v/>
      </c>
      <c r="V36" s="21" t="str">
        <f aca="false">IF(V35="","",ROUND(U36*V35,3))</f>
        <v/>
      </c>
      <c r="W36" s="21" t="str">
        <f aca="false">IF(W35="","",ROUND(V36*W35,3))</f>
        <v/>
      </c>
    </row>
    <row r="39" customFormat="false" ht="13" hidden="false" customHeight="false" outlineLevel="0" collapsed="false">
      <c r="B39" s="5" t="s">
        <v>14</v>
      </c>
      <c r="C39" s="6" t="n">
        <v>2019</v>
      </c>
      <c r="D39" s="6" t="n">
        <f aca="false">C39+1</f>
        <v>2020</v>
      </c>
      <c r="E39" s="6" t="n">
        <f aca="false">D39+1</f>
        <v>2021</v>
      </c>
      <c r="F39" s="6" t="n">
        <f aca="false">E39+1</f>
        <v>2022</v>
      </c>
      <c r="G39" s="6" t="n">
        <f aca="false">F39+1</f>
        <v>2023</v>
      </c>
      <c r="H39" s="6" t="n">
        <f aca="false">G39+1</f>
        <v>2024</v>
      </c>
      <c r="I39" s="6" t="n">
        <f aca="false">H39+1</f>
        <v>2025</v>
      </c>
      <c r="J39" s="6" t="n">
        <f aca="false">I39+1</f>
        <v>2026</v>
      </c>
      <c r="K39" s="6" t="n">
        <f aca="false">J39+1</f>
        <v>2027</v>
      </c>
      <c r="L39" s="6" t="n">
        <f aca="false">K39+1</f>
        <v>2028</v>
      </c>
      <c r="M39" s="6" t="n">
        <f aca="false">L39+1</f>
        <v>2029</v>
      </c>
      <c r="N39" s="6" t="n">
        <f aca="false">M39+1</f>
        <v>2030</v>
      </c>
      <c r="O39" s="6" t="n">
        <f aca="false">N39+1</f>
        <v>2031</v>
      </c>
      <c r="P39" s="6" t="n">
        <f aca="false">O39+1</f>
        <v>2032</v>
      </c>
      <c r="Q39" s="6" t="n">
        <f aca="false">P39+1</f>
        <v>2033</v>
      </c>
      <c r="R39" s="6" t="n">
        <f aca="false">Q39+1</f>
        <v>2034</v>
      </c>
      <c r="S39" s="6" t="n">
        <f aca="false">R39+1</f>
        <v>2035</v>
      </c>
      <c r="T39" s="6" t="n">
        <f aca="false">S39+1</f>
        <v>2036</v>
      </c>
      <c r="U39" s="6" t="n">
        <f aca="false">T39+1</f>
        <v>2037</v>
      </c>
      <c r="V39" s="6" t="n">
        <f aca="false">U39+1</f>
        <v>2038</v>
      </c>
      <c r="W39" s="6" t="n">
        <f aca="false">V39+1</f>
        <v>2039</v>
      </c>
    </row>
    <row r="40" customFormat="false" ht="14" hidden="false" customHeight="false" outlineLevel="0" collapsed="false">
      <c r="A40" s="7" t="s">
        <v>15</v>
      </c>
      <c r="B40" s="8" t="s">
        <v>43</v>
      </c>
    </row>
    <row r="41" customFormat="false" ht="13.8" hidden="false" customHeight="false" outlineLevel="0" collapsed="false">
      <c r="A41" s="7" t="s">
        <v>17</v>
      </c>
      <c r="B41" s="23" t="s">
        <v>44</v>
      </c>
    </row>
    <row r="42" customFormat="false" ht="38" hidden="false" customHeight="false" outlineLevel="0" collapsed="false">
      <c r="A42" s="7" t="s">
        <v>19</v>
      </c>
      <c r="B42" s="9" t="s">
        <v>45</v>
      </c>
    </row>
    <row r="43" customFormat="false" ht="25" hidden="false" customHeight="false" outlineLevel="0" collapsed="false">
      <c r="A43" s="11" t="s">
        <v>22</v>
      </c>
      <c r="B43" s="25" t="n">
        <v>43182</v>
      </c>
    </row>
    <row r="44" customFormat="false" ht="13" hidden="false" customHeight="false" outlineLevel="0" collapsed="false">
      <c r="A44" s="10" t="s">
        <v>24</v>
      </c>
      <c r="B44" s="26" t="n">
        <v>43446</v>
      </c>
    </row>
    <row r="45" customFormat="false" ht="25" hidden="false" customHeight="false" outlineLevel="0" collapsed="false">
      <c r="A45" s="10" t="s">
        <v>25</v>
      </c>
      <c r="B45" s="27" t="n">
        <f aca="false">B44</f>
        <v>43446</v>
      </c>
    </row>
    <row r="46" customFormat="false" ht="23.15" hidden="false" customHeight="false" outlineLevel="0" collapsed="false">
      <c r="A46" s="10" t="s">
        <v>26</v>
      </c>
      <c r="B46" s="14" t="n">
        <v>43101</v>
      </c>
      <c r="C46" s="14" t="n">
        <v>43770</v>
      </c>
      <c r="D46" s="15" t="n">
        <v>44136</v>
      </c>
      <c r="E46" s="14" t="n">
        <v>44501</v>
      </c>
      <c r="F46" s="15" t="n">
        <v>44866</v>
      </c>
      <c r="G46" s="14" t="n">
        <v>45231</v>
      </c>
      <c r="H46" s="15" t="n">
        <v>45597</v>
      </c>
      <c r="I46" s="14" t="n">
        <v>45962</v>
      </c>
      <c r="J46" s="15" t="n">
        <v>46327</v>
      </c>
      <c r="K46" s="14" t="n">
        <v>46692</v>
      </c>
      <c r="L46" s="15" t="n">
        <v>47058</v>
      </c>
      <c r="M46" s="14" t="n">
        <v>47423</v>
      </c>
      <c r="N46" s="15" t="n">
        <v>47788</v>
      </c>
      <c r="O46" s="14" t="n">
        <v>48153</v>
      </c>
      <c r="P46" s="15" t="n">
        <v>48519</v>
      </c>
      <c r="Q46" s="14" t="n">
        <v>48884</v>
      </c>
      <c r="R46" s="15" t="n">
        <v>49249</v>
      </c>
      <c r="S46" s="14" t="n">
        <v>49614</v>
      </c>
      <c r="T46" s="15" t="n">
        <v>49980</v>
      </c>
      <c r="U46" s="14" t="n">
        <v>50345</v>
      </c>
      <c r="V46" s="15" t="n">
        <v>50710</v>
      </c>
      <c r="W46" s="14" t="n">
        <v>51075</v>
      </c>
    </row>
    <row r="47" customFormat="false" ht="23.85" hidden="false" customHeight="false" outlineLevel="0" collapsed="false">
      <c r="A47" s="10" t="str">
        <f aca="false">"ichtrev-ts : date du dernier indice définitif connu au 01/11 défini ci-dessus"</f>
        <v>ichtrev-ts : date du dernier indice définitif connu au 01/11 défini ci-dessus</v>
      </c>
      <c r="B47" s="14" t="n">
        <v>43282</v>
      </c>
      <c r="C47" s="17" t="s">
        <v>27</v>
      </c>
      <c r="D47" s="24" t="str">
        <f aca="false">IF(ISBLANK(D$15),"",D$15)</f>
        <v>7/2020</v>
      </c>
      <c r="E47" s="24" t="str">
        <f aca="false">IF(ISBLANK(E$15),"",E$15)</f>
        <v>7/2021</v>
      </c>
      <c r="F47" s="24" t="str">
        <f aca="false">IF(ISBLANK(F$15),"",F$15)</f>
        <v/>
      </c>
      <c r="G47" s="24" t="str">
        <f aca="false">IF(ISBLANK(G$15),"",G$15)</f>
        <v/>
      </c>
      <c r="H47" s="24" t="str">
        <f aca="false">IF(ISBLANK(H$15),"",H$15)</f>
        <v/>
      </c>
      <c r="I47" s="24" t="str">
        <f aca="false">IF(ISBLANK(I$15),"",I$15)</f>
        <v/>
      </c>
      <c r="J47" s="24" t="str">
        <f aca="false">IF(ISBLANK(J$15),"",J$15)</f>
        <v/>
      </c>
      <c r="K47" s="24" t="str">
        <f aca="false">IF(ISBLANK(K$15),"",K$15)</f>
        <v/>
      </c>
      <c r="L47" s="24" t="str">
        <f aca="false">IF(ISBLANK(L$15),"",L$15)</f>
        <v/>
      </c>
      <c r="M47" s="24" t="str">
        <f aca="false">IF(ISBLANK(M$15),"",M$15)</f>
        <v/>
      </c>
      <c r="N47" s="24" t="str">
        <f aca="false">IF(ISBLANK(N$15),"",N$15)</f>
        <v/>
      </c>
      <c r="O47" s="24" t="str">
        <f aca="false">IF(ISBLANK(O$15),"",O$15)</f>
        <v/>
      </c>
      <c r="P47" s="24" t="str">
        <f aca="false">IF(ISBLANK(P$15),"",P$15)</f>
        <v/>
      </c>
      <c r="Q47" s="24" t="str">
        <f aca="false">IF(ISBLANK(Q$15),"",Q$15)</f>
        <v/>
      </c>
      <c r="R47" s="24" t="str">
        <f aca="false">IF(ISBLANK(R$15),"",R$15)</f>
        <v/>
      </c>
      <c r="S47" s="24" t="str">
        <f aca="false">IF(ISBLANK(S$15),"",S$15)</f>
        <v/>
      </c>
      <c r="T47" s="24" t="str">
        <f aca="false">IF(ISBLANK(T$15),"",T$15)</f>
        <v/>
      </c>
      <c r="U47" s="24" t="str">
        <f aca="false">IF(ISBLANK(U$15),"",U$15)</f>
        <v/>
      </c>
      <c r="V47" s="24" t="str">
        <f aca="false">IF(ISBLANK(V$15),"",V$15)</f>
        <v/>
      </c>
      <c r="W47" s="24" t="str">
        <f aca="false">IF(ISBLANK(W$15),"",W$15)</f>
        <v/>
      </c>
    </row>
    <row r="48" customFormat="false" ht="12.8" hidden="false" customHeight="false" outlineLevel="0" collapsed="false">
      <c r="A48" s="10" t="s">
        <v>30</v>
      </c>
      <c r="B48" s="18" t="n">
        <v>122</v>
      </c>
      <c r="C48" s="17" t="n">
        <v>125.3</v>
      </c>
      <c r="D48" s="24" t="n">
        <f aca="false">IF(ISBLANK(D$16),"",D$16)</f>
        <v>127.5</v>
      </c>
      <c r="E48" s="24" t="n">
        <f aca="false">IF(ISBLANK(E$16),"",E$16)</f>
        <v>128.2</v>
      </c>
      <c r="F48" s="24" t="str">
        <f aca="false">IF(ISBLANK(F$16),"",F$16)</f>
        <v/>
      </c>
      <c r="G48" s="24" t="str">
        <f aca="false">IF(ISBLANK(G$16),"",G$16)</f>
        <v/>
      </c>
      <c r="H48" s="24" t="str">
        <f aca="false">IF(ISBLANK(H$16),"",H$16)</f>
        <v/>
      </c>
      <c r="I48" s="24" t="str">
        <f aca="false">IF(ISBLANK(I$16),"",I$16)</f>
        <v/>
      </c>
      <c r="J48" s="24" t="str">
        <f aca="false">IF(ISBLANK(J$16),"",J$16)</f>
        <v/>
      </c>
      <c r="K48" s="24" t="str">
        <f aca="false">IF(ISBLANK(K$16),"",K$16)</f>
        <v/>
      </c>
      <c r="L48" s="24" t="str">
        <f aca="false">IF(ISBLANK(L$16),"",L$16)</f>
        <v/>
      </c>
      <c r="M48" s="24" t="str">
        <f aca="false">IF(ISBLANK(M$16),"",M$16)</f>
        <v/>
      </c>
      <c r="N48" s="24" t="str">
        <f aca="false">IF(ISBLANK(N$16),"",N$16)</f>
        <v/>
      </c>
      <c r="O48" s="24" t="str">
        <f aca="false">IF(ISBLANK(O$16),"",O$16)</f>
        <v/>
      </c>
      <c r="P48" s="24" t="str">
        <f aca="false">IF(ISBLANK(P$16),"",P$16)</f>
        <v/>
      </c>
      <c r="Q48" s="24" t="str">
        <f aca="false">IF(ISBLANK(Q$16),"",Q$16)</f>
        <v/>
      </c>
      <c r="R48" s="24" t="str">
        <f aca="false">IF(ISBLANK(R$16),"",R$16)</f>
        <v/>
      </c>
      <c r="S48" s="24" t="str">
        <f aca="false">IF(ISBLANK(S$16),"",S$16)</f>
        <v/>
      </c>
      <c r="T48" s="24" t="str">
        <f aca="false">IF(ISBLANK(T$16),"",T$16)</f>
        <v/>
      </c>
      <c r="U48" s="24" t="str">
        <f aca="false">IF(ISBLANK(U$16),"",U$16)</f>
        <v/>
      </c>
      <c r="V48" s="24" t="str">
        <f aca="false">IF(ISBLANK(V$16),"",V$16)</f>
        <v/>
      </c>
      <c r="W48" s="24" t="str">
        <f aca="false">IF(ISBLANK(W$16),"",W$16)</f>
        <v/>
      </c>
    </row>
    <row r="49" customFormat="false" ht="23.85" hidden="false" customHeight="false" outlineLevel="0" collapsed="false">
      <c r="A49" s="10" t="str">
        <f aca="false">"FM0ABE0000 : date du dernier indice définitif connu au 01/11 défini ci-dessus"</f>
        <v>FM0ABE0000 : date du dernier indice définitif connu au 01/11 défini ci-dessus</v>
      </c>
      <c r="B49" s="18" t="s">
        <v>31</v>
      </c>
      <c r="C49" s="17" t="s">
        <v>32</v>
      </c>
      <c r="D49" s="24" t="str">
        <f aca="false">IF(ISBLANK(D$17),"",D$17)</f>
        <v>6/2020</v>
      </c>
      <c r="E49" s="24" t="str">
        <f aca="false">IF(ISBLANK(E$17),"",E$17)</f>
        <v>9/2021</v>
      </c>
      <c r="F49" s="24" t="str">
        <f aca="false">IF(ISBLANK(F$17),"",F$17)</f>
        <v/>
      </c>
      <c r="G49" s="24" t="str">
        <f aca="false">IF(ISBLANK(G$17),"",G$17)</f>
        <v/>
      </c>
      <c r="H49" s="24" t="str">
        <f aca="false">IF(ISBLANK(H$17),"",H$17)</f>
        <v/>
      </c>
      <c r="I49" s="24" t="str">
        <f aca="false">IF(ISBLANK(I$17),"",I$17)</f>
        <v/>
      </c>
      <c r="J49" s="24" t="str">
        <f aca="false">IF(ISBLANK(J$17),"",J$17)</f>
        <v/>
      </c>
      <c r="K49" s="24" t="str">
        <f aca="false">IF(ISBLANK(K$17),"",K$17)</f>
        <v/>
      </c>
      <c r="L49" s="24" t="str">
        <f aca="false">IF(ISBLANK(L$17),"",L$17)</f>
        <v/>
      </c>
      <c r="M49" s="24" t="str">
        <f aca="false">IF(ISBLANK(M$17),"",M$17)</f>
        <v/>
      </c>
      <c r="N49" s="24" t="str">
        <f aca="false">IF(ISBLANK(N$17),"",N$17)</f>
        <v/>
      </c>
      <c r="O49" s="24" t="str">
        <f aca="false">IF(ISBLANK(O$17),"",O$17)</f>
        <v/>
      </c>
      <c r="P49" s="24" t="str">
        <f aca="false">IF(ISBLANK(P$17),"",P$17)</f>
        <v/>
      </c>
      <c r="Q49" s="24" t="str">
        <f aca="false">IF(ISBLANK(Q$17),"",Q$17)</f>
        <v/>
      </c>
      <c r="R49" s="24" t="str">
        <f aca="false">IF(ISBLANK(R$17),"",R$17)</f>
        <v/>
      </c>
      <c r="S49" s="24" t="str">
        <f aca="false">IF(ISBLANK(S$17),"",S$17)</f>
        <v/>
      </c>
      <c r="T49" s="24" t="str">
        <f aca="false">IF(ISBLANK(T$17),"",T$17)</f>
        <v/>
      </c>
      <c r="U49" s="24" t="str">
        <f aca="false">IF(ISBLANK(U$17),"",U$17)</f>
        <v/>
      </c>
      <c r="V49" s="24" t="str">
        <f aca="false">IF(ISBLANK(V$17),"",V$17)</f>
        <v/>
      </c>
      <c r="W49" s="24" t="str">
        <f aca="false">IF(ISBLANK(W$17),"",W$17)</f>
        <v/>
      </c>
    </row>
    <row r="50" customFormat="false" ht="12.8" hidden="false" customHeight="false" outlineLevel="0" collapsed="false">
      <c r="A50" s="10" t="s">
        <v>35</v>
      </c>
      <c r="B50" s="18" t="n">
        <v>103.9</v>
      </c>
      <c r="C50" s="17" t="n">
        <v>102.6</v>
      </c>
      <c r="D50" s="24" t="n">
        <f aca="false">IF(ISBLANK(D$18),"",D$18)</f>
        <v>99.8</v>
      </c>
      <c r="E50" s="24" t="n">
        <f aca="false">IF(ISBLANK(E$18),"",E$18)</f>
        <v>107.2</v>
      </c>
      <c r="F50" s="24" t="str">
        <f aca="false">IF(ISBLANK(F$18),"",F$18)</f>
        <v/>
      </c>
      <c r="G50" s="24" t="str">
        <f aca="false">IF(ISBLANK(G$18),"",G$18)</f>
        <v/>
      </c>
      <c r="H50" s="24" t="str">
        <f aca="false">IF(ISBLANK(H$18),"",H$18)</f>
        <v/>
      </c>
      <c r="I50" s="24" t="str">
        <f aca="false">IF(ISBLANK(I$18),"",I$18)</f>
        <v/>
      </c>
      <c r="J50" s="24" t="str">
        <f aca="false">IF(ISBLANK(J$18),"",J$18)</f>
        <v/>
      </c>
      <c r="K50" s="24" t="str">
        <f aca="false">IF(ISBLANK(K$18),"",K$18)</f>
        <v/>
      </c>
      <c r="L50" s="24" t="str">
        <f aca="false">IF(ISBLANK(L$18),"",L$18)</f>
        <v/>
      </c>
      <c r="M50" s="24" t="str">
        <f aca="false">IF(ISBLANK(M$18),"",M$18)</f>
        <v/>
      </c>
      <c r="N50" s="24" t="str">
        <f aca="false">IF(ISBLANK(N$18),"",N$18)</f>
        <v/>
      </c>
      <c r="O50" s="24" t="str">
        <f aca="false">IF(ISBLANK(O$18),"",O$18)</f>
        <v/>
      </c>
      <c r="P50" s="24" t="str">
        <f aca="false">IF(ISBLANK(P$18),"",P$18)</f>
        <v/>
      </c>
      <c r="Q50" s="24" t="str">
        <f aca="false">IF(ISBLANK(Q$18),"",Q$18)</f>
        <v/>
      </c>
      <c r="R50" s="24" t="str">
        <f aca="false">IF(ISBLANK(R$18),"",R$18)</f>
        <v/>
      </c>
      <c r="S50" s="24" t="str">
        <f aca="false">IF(ISBLANK(S$18),"",S$18)</f>
        <v/>
      </c>
      <c r="T50" s="24" t="str">
        <f aca="false">IF(ISBLANK(T$18),"",T$18)</f>
        <v/>
      </c>
      <c r="U50" s="24" t="str">
        <f aca="false">IF(ISBLANK(U$18),"",U$18)</f>
        <v/>
      </c>
      <c r="V50" s="24" t="str">
        <f aca="false">IF(ISBLANK(V$18),"",V$18)</f>
        <v/>
      </c>
      <c r="W50" s="24" t="str">
        <f aca="false">IF(ISBLANK(W$18),"",W$18)</f>
        <v/>
      </c>
    </row>
    <row r="51" customFormat="false" ht="12.8" hidden="false" customHeight="false" outlineLevel="0" collapsed="false">
      <c r="A51" s="19" t="s">
        <v>36</v>
      </c>
      <c r="B51" s="2"/>
      <c r="C51" s="18" t="n">
        <f aca="false">IF(OR(C48="",C50=""),"",ROUND(0.8+0.1*C48/$B48+0.1*C50/$B50,5))</f>
        <v>1.00145</v>
      </c>
      <c r="D51" s="18" t="n">
        <f aca="false">IF(OR(D48="",D50=""),"",ROUND(0.8+0.1*D48/$B48+0.1*D50/$B50,5))</f>
        <v>1.00056</v>
      </c>
      <c r="E51" s="18" t="n">
        <f aca="false">IF(OR(E48="",E50=""),"",ROUND(0.8+0.1*E48/$B48+0.1*E50/$B50,5))</f>
        <v>1.00826</v>
      </c>
      <c r="F51" s="18" t="str">
        <f aca="false">IF(OR(F48="",F50=""),"",ROUND(0.8+0.1*F48/$B48+0.1*F50/$B50,5))</f>
        <v/>
      </c>
      <c r="G51" s="18" t="str">
        <f aca="false">IF(OR(G48="",G50=""),"",ROUND(0.8+0.1*G48/$B48+0.1*G50/$B50,5))</f>
        <v/>
      </c>
      <c r="H51" s="18" t="str">
        <f aca="false">IF(OR(H48="",H50=""),"",ROUND(0.8+0.1*H48/$B48+0.1*H50/$B50,5))</f>
        <v/>
      </c>
      <c r="I51" s="18" t="str">
        <f aca="false">IF(OR(I48="",I50=""),"",ROUND(0.8+0.1*I48/$B48+0.1*I50/$B50,5))</f>
        <v/>
      </c>
      <c r="J51" s="18" t="str">
        <f aca="false">IF(OR(J48="",J50=""),"",ROUND(0.8+0.1*J48/$B48+0.1*J50/$B50,5))</f>
        <v/>
      </c>
      <c r="K51" s="18" t="str">
        <f aca="false">IF(OR(K48="",K50=""),"",ROUND(0.8+0.1*K48/$B48+0.1*K50/$B50,5))</f>
        <v/>
      </c>
      <c r="L51" s="18" t="str">
        <f aca="false">IF(OR(L48="",L50=""),"",ROUND(0.8+0.1*L48/$B48+0.1*L50/$B50,5))</f>
        <v/>
      </c>
      <c r="M51" s="18" t="str">
        <f aca="false">IF(OR(M48="",M50=""),"",ROUND(0.8+0.1*M48/$B48+0.1*M50/$B50,5))</f>
        <v/>
      </c>
      <c r="N51" s="18" t="str">
        <f aca="false">IF(OR(N48="",N50=""),"",ROUND(0.8+0.1*N48/$B48+0.1*N50/$B50,5))</f>
        <v/>
      </c>
      <c r="O51" s="18" t="str">
        <f aca="false">IF(OR(O48="",O50=""),"",ROUND(0.8+0.1*O48/$B48+0.1*O50/$B50,5))</f>
        <v/>
      </c>
      <c r="P51" s="18" t="str">
        <f aca="false">IF(OR(P48="",P50=""),"",ROUND(0.8+0.1*P48/$B48+0.1*P50/$B50,5))</f>
        <v/>
      </c>
      <c r="Q51" s="18" t="str">
        <f aca="false">IF(OR(Q48="",Q50=""),"",ROUND(0.8+0.1*Q48/$B48+0.1*Q50/$B50,5))</f>
        <v/>
      </c>
      <c r="R51" s="18" t="str">
        <f aca="false">IF(OR(R48="",R50=""),"",ROUND(0.8+0.1*R48/$B48+0.1*R50/$B50,5))</f>
        <v/>
      </c>
      <c r="S51" s="18" t="str">
        <f aca="false">IF(OR(S48="",S50=""),"",ROUND(0.8+0.1*S48/$B48+0.1*S50/$B50,5))</f>
        <v/>
      </c>
      <c r="T51" s="18" t="str">
        <f aca="false">IF(OR(T48="",T50=""),"",ROUND(0.8+0.1*T48/$B48+0.1*T50/$B50,5))</f>
        <v/>
      </c>
      <c r="U51" s="18" t="str">
        <f aca="false">IF(OR(U48="",U50=""),"",ROUND(0.8+0.1*U48/$B48+0.1*U50/$B50,5))</f>
        <v/>
      </c>
      <c r="V51" s="18" t="str">
        <f aca="false">IF(OR(V48="",V50=""),"",ROUND(0.8+0.1*V48/$B48+0.1*V50/$B50,5))</f>
        <v/>
      </c>
      <c r="W51" s="18" t="str">
        <f aca="false">IF(OR(W48="",W50=""),"",ROUND(0.8+0.1*W48/$B48+0.1*W50/$B50,5))</f>
        <v/>
      </c>
    </row>
    <row r="52" customFormat="false" ht="23.85" hidden="false" customHeight="false" outlineLevel="0" collapsed="false">
      <c r="A52" s="10" t="s">
        <v>37</v>
      </c>
      <c r="B52" s="20" t="n">
        <v>17.92</v>
      </c>
      <c r="C52" s="21" t="n">
        <f aca="false">IF(C51="","",ROUND(B52*C51,3))</f>
        <v>17.946</v>
      </c>
      <c r="D52" s="21" t="n">
        <f aca="false">IF(D51="","",ROUND(C52*D51,3))</f>
        <v>17.956</v>
      </c>
      <c r="E52" s="21" t="n">
        <f aca="false">IF(E51="","",ROUND(D52*E51,3))</f>
        <v>18.104</v>
      </c>
      <c r="F52" s="21" t="str">
        <f aca="false">IF(F51="","",ROUND(E52*F51,3))</f>
        <v/>
      </c>
      <c r="G52" s="21" t="str">
        <f aca="false">IF(G51="","",ROUND(F52*G51,3))</f>
        <v/>
      </c>
      <c r="H52" s="21" t="str">
        <f aca="false">IF(H51="","",ROUND(G52*H51,3))</f>
        <v/>
      </c>
      <c r="I52" s="21" t="str">
        <f aca="false">IF(I51="","",ROUND(H52*I51,3))</f>
        <v/>
      </c>
      <c r="J52" s="21" t="str">
        <f aca="false">IF(J51="","",ROUND(I52*J51,3))</f>
        <v/>
      </c>
      <c r="K52" s="21" t="str">
        <f aca="false">IF(K51="","",ROUND(J52*K51,3))</f>
        <v/>
      </c>
      <c r="L52" s="21" t="str">
        <f aca="false">IF(L51="","",ROUND(K52*L51,3))</f>
        <v/>
      </c>
      <c r="M52" s="21" t="str">
        <f aca="false">IF(M51="","",ROUND(L52*M51,3))</f>
        <v/>
      </c>
      <c r="N52" s="21" t="str">
        <f aca="false">IF(N51="","",ROUND(M52*N51,3))</f>
        <v/>
      </c>
      <c r="O52" s="21" t="str">
        <f aca="false">IF(O51="","",ROUND(N52*O51,3))</f>
        <v/>
      </c>
      <c r="P52" s="21" t="str">
        <f aca="false">IF(P51="","",ROUND(O52*P51,3))</f>
        <v/>
      </c>
      <c r="Q52" s="21" t="str">
        <f aca="false">IF(Q51="","",ROUND(P52*Q51,3))</f>
        <v/>
      </c>
      <c r="R52" s="21" t="str">
        <f aca="false">IF(R51="","",ROUND(Q52*R51,3))</f>
        <v/>
      </c>
      <c r="S52" s="21" t="str">
        <f aca="false">IF(S51="","",ROUND(R52*S51,3))</f>
        <v/>
      </c>
      <c r="T52" s="21" t="str">
        <f aca="false">IF(T51="","",ROUND(S52*T51,3))</f>
        <v/>
      </c>
      <c r="U52" s="21" t="str">
        <f aca="false">IF(U51="","",ROUND(T52*U51,3))</f>
        <v/>
      </c>
      <c r="V52" s="21" t="str">
        <f aca="false">IF(V51="","",ROUND(U52*V51,3))</f>
        <v/>
      </c>
      <c r="W52" s="21" t="str">
        <f aca="false">IF(W51="","",ROUND(V52*W51,3))</f>
        <v/>
      </c>
    </row>
    <row r="55" customFormat="false" ht="13" hidden="false" customHeight="false" outlineLevel="0" collapsed="false">
      <c r="B55" s="5" t="s">
        <v>14</v>
      </c>
      <c r="C55" s="6" t="n">
        <v>2019</v>
      </c>
      <c r="D55" s="6" t="n">
        <f aca="false">C55+1</f>
        <v>2020</v>
      </c>
      <c r="E55" s="6" t="n">
        <f aca="false">D55+1</f>
        <v>2021</v>
      </c>
      <c r="F55" s="6" t="n">
        <f aca="false">E55+1</f>
        <v>2022</v>
      </c>
      <c r="G55" s="6" t="n">
        <f aca="false">F55+1</f>
        <v>2023</v>
      </c>
      <c r="H55" s="6" t="n">
        <f aca="false">G55+1</f>
        <v>2024</v>
      </c>
      <c r="I55" s="6" t="n">
        <f aca="false">H55+1</f>
        <v>2025</v>
      </c>
      <c r="J55" s="6" t="n">
        <f aca="false">I55+1</f>
        <v>2026</v>
      </c>
      <c r="K55" s="6" t="n">
        <f aca="false">J55+1</f>
        <v>2027</v>
      </c>
      <c r="L55" s="6" t="n">
        <f aca="false">K55+1</f>
        <v>2028</v>
      </c>
      <c r="M55" s="6" t="n">
        <f aca="false">L55+1</f>
        <v>2029</v>
      </c>
      <c r="N55" s="6" t="n">
        <f aca="false">M55+1</f>
        <v>2030</v>
      </c>
      <c r="O55" s="6" t="n">
        <f aca="false">N55+1</f>
        <v>2031</v>
      </c>
      <c r="P55" s="6" t="n">
        <f aca="false">O55+1</f>
        <v>2032</v>
      </c>
      <c r="Q55" s="6" t="n">
        <f aca="false">P55+1</f>
        <v>2033</v>
      </c>
      <c r="R55" s="6" t="n">
        <f aca="false">Q55+1</f>
        <v>2034</v>
      </c>
      <c r="S55" s="6" t="n">
        <f aca="false">R55+1</f>
        <v>2035</v>
      </c>
      <c r="T55" s="6" t="n">
        <f aca="false">S55+1</f>
        <v>2036</v>
      </c>
      <c r="U55" s="6" t="n">
        <f aca="false">T55+1</f>
        <v>2037</v>
      </c>
      <c r="V55" s="6" t="n">
        <f aca="false">U55+1</f>
        <v>2038</v>
      </c>
      <c r="W55" s="6" t="n">
        <f aca="false">V55+1</f>
        <v>2039</v>
      </c>
    </row>
    <row r="56" customFormat="false" ht="28" hidden="false" customHeight="false" outlineLevel="0" collapsed="false">
      <c r="A56" s="7" t="s">
        <v>15</v>
      </c>
      <c r="B56" s="8" t="s">
        <v>46</v>
      </c>
    </row>
    <row r="57" customFormat="false" ht="13.8" hidden="false" customHeight="false" outlineLevel="0" collapsed="false">
      <c r="A57" s="7" t="s">
        <v>17</v>
      </c>
      <c r="B57" s="23" t="s">
        <v>47</v>
      </c>
    </row>
    <row r="58" customFormat="false" ht="26" hidden="false" customHeight="false" outlineLevel="0" collapsed="false">
      <c r="A58" s="7" t="s">
        <v>19</v>
      </c>
      <c r="B58" s="9" t="s">
        <v>48</v>
      </c>
    </row>
    <row r="59" customFormat="false" ht="25" hidden="false" customHeight="false" outlineLevel="0" collapsed="false">
      <c r="A59" s="11" t="s">
        <v>22</v>
      </c>
      <c r="B59" s="25" t="n">
        <v>43255</v>
      </c>
    </row>
    <row r="60" customFormat="false" ht="13" hidden="false" customHeight="false" outlineLevel="0" collapsed="false">
      <c r="A60" s="10" t="s">
        <v>24</v>
      </c>
      <c r="B60" s="26" t="n">
        <v>43486</v>
      </c>
    </row>
    <row r="61" customFormat="false" ht="25" hidden="false" customHeight="false" outlineLevel="0" collapsed="false">
      <c r="A61" s="10" t="s">
        <v>25</v>
      </c>
      <c r="B61" s="27" t="n">
        <f aca="false">B60</f>
        <v>43486</v>
      </c>
    </row>
    <row r="62" customFormat="false" ht="23.15" hidden="false" customHeight="false" outlineLevel="0" collapsed="false">
      <c r="A62" s="10" t="s">
        <v>26</v>
      </c>
      <c r="B62" s="14" t="n">
        <v>43101</v>
      </c>
      <c r="C62" s="14" t="n">
        <v>43770</v>
      </c>
      <c r="D62" s="15" t="n">
        <v>44136</v>
      </c>
      <c r="E62" s="14" t="n">
        <v>44501</v>
      </c>
      <c r="F62" s="15" t="n">
        <v>44866</v>
      </c>
      <c r="G62" s="14" t="n">
        <v>45231</v>
      </c>
      <c r="H62" s="15" t="n">
        <v>45597</v>
      </c>
      <c r="I62" s="14" t="n">
        <v>45962</v>
      </c>
      <c r="J62" s="15" t="n">
        <v>46327</v>
      </c>
      <c r="K62" s="14" t="n">
        <v>46692</v>
      </c>
      <c r="L62" s="15" t="n">
        <v>47058</v>
      </c>
      <c r="M62" s="14" t="n">
        <v>47423</v>
      </c>
      <c r="N62" s="15" t="n">
        <v>47788</v>
      </c>
      <c r="O62" s="14" t="n">
        <v>48153</v>
      </c>
      <c r="P62" s="15" t="n">
        <v>48519</v>
      </c>
      <c r="Q62" s="14" t="n">
        <v>48884</v>
      </c>
      <c r="R62" s="15" t="n">
        <v>49249</v>
      </c>
      <c r="S62" s="14" t="n">
        <v>49614</v>
      </c>
      <c r="T62" s="15" t="n">
        <v>49980</v>
      </c>
      <c r="U62" s="14" t="n">
        <v>50345</v>
      </c>
      <c r="V62" s="15" t="n">
        <v>50710</v>
      </c>
      <c r="W62" s="14" t="n">
        <v>51075</v>
      </c>
    </row>
    <row r="63" customFormat="false" ht="23.85" hidden="false" customHeight="false" outlineLevel="0" collapsed="false">
      <c r="A63" s="10" t="str">
        <f aca="false">"ichtrev-ts : date du dernier indice définitif connu au 01/11 défini ci-dessus"</f>
        <v>ichtrev-ts : date du dernier indice définitif connu au 01/11 défini ci-dessus</v>
      </c>
      <c r="B63" s="14" t="n">
        <v>43282</v>
      </c>
      <c r="C63" s="17" t="s">
        <v>27</v>
      </c>
      <c r="D63" s="24" t="str">
        <f aca="false">IF(ISBLANK(D$15),"",D$15)</f>
        <v>7/2020</v>
      </c>
      <c r="E63" s="24" t="str">
        <f aca="false">IF(ISBLANK(E$15),"",E$15)</f>
        <v>7/2021</v>
      </c>
      <c r="F63" s="24" t="str">
        <f aca="false">IF(ISBLANK(F$15),"",F$15)</f>
        <v/>
      </c>
      <c r="G63" s="24" t="str">
        <f aca="false">IF(ISBLANK(G$15),"",G$15)</f>
        <v/>
      </c>
      <c r="H63" s="24" t="str">
        <f aca="false">IF(ISBLANK(H$15),"",H$15)</f>
        <v/>
      </c>
      <c r="I63" s="24" t="str">
        <f aca="false">IF(ISBLANK(I$15),"",I$15)</f>
        <v/>
      </c>
      <c r="J63" s="24" t="str">
        <f aca="false">IF(ISBLANK(J$15),"",J$15)</f>
        <v/>
      </c>
      <c r="K63" s="24" t="str">
        <f aca="false">IF(ISBLANK(K$15),"",K$15)</f>
        <v/>
      </c>
      <c r="L63" s="24" t="str">
        <f aca="false">IF(ISBLANK(L$15),"",L$15)</f>
        <v/>
      </c>
      <c r="M63" s="24" t="str">
        <f aca="false">IF(ISBLANK(M$15),"",M$15)</f>
        <v/>
      </c>
      <c r="N63" s="24" t="str">
        <f aca="false">IF(ISBLANK(N$15),"",N$15)</f>
        <v/>
      </c>
      <c r="O63" s="24" t="str">
        <f aca="false">IF(ISBLANK(O$15),"",O$15)</f>
        <v/>
      </c>
      <c r="P63" s="24" t="str">
        <f aca="false">IF(ISBLANK(P$15),"",P$15)</f>
        <v/>
      </c>
      <c r="Q63" s="24" t="str">
        <f aca="false">IF(ISBLANK(Q$15),"",Q$15)</f>
        <v/>
      </c>
      <c r="R63" s="24" t="str">
        <f aca="false">IF(ISBLANK(R$15),"",R$15)</f>
        <v/>
      </c>
      <c r="S63" s="24" t="str">
        <f aca="false">IF(ISBLANK(S$15),"",S$15)</f>
        <v/>
      </c>
      <c r="T63" s="24" t="str">
        <f aca="false">IF(ISBLANK(T$15),"",T$15)</f>
        <v/>
      </c>
      <c r="U63" s="24" t="str">
        <f aca="false">IF(ISBLANK(U$15),"",U$15)</f>
        <v/>
      </c>
      <c r="V63" s="24" t="str">
        <f aca="false">IF(ISBLANK(V$15),"",V$15)</f>
        <v/>
      </c>
      <c r="W63" s="24" t="str">
        <f aca="false">IF(ISBLANK(W$15),"",W$15)</f>
        <v/>
      </c>
    </row>
    <row r="64" customFormat="false" ht="12.8" hidden="false" customHeight="false" outlineLevel="0" collapsed="false">
      <c r="A64" s="10" t="s">
        <v>30</v>
      </c>
      <c r="B64" s="18" t="n">
        <v>122</v>
      </c>
      <c r="C64" s="17" t="n">
        <v>125.3</v>
      </c>
      <c r="D64" s="24" t="n">
        <f aca="false">IF(ISBLANK(D$16),"",D$16)</f>
        <v>127.5</v>
      </c>
      <c r="E64" s="24" t="n">
        <f aca="false">IF(ISBLANK(E$16),"",E$16)</f>
        <v>128.2</v>
      </c>
      <c r="F64" s="24" t="str">
        <f aca="false">IF(ISBLANK(F$16),"",F$16)</f>
        <v/>
      </c>
      <c r="G64" s="24" t="str">
        <f aca="false">IF(ISBLANK(G$16),"",G$16)</f>
        <v/>
      </c>
      <c r="H64" s="24" t="str">
        <f aca="false">IF(ISBLANK(H$16),"",H$16)</f>
        <v/>
      </c>
      <c r="I64" s="24" t="str">
        <f aca="false">IF(ISBLANK(I$16),"",I$16)</f>
        <v/>
      </c>
      <c r="J64" s="24" t="str">
        <f aca="false">IF(ISBLANK(J$16),"",J$16)</f>
        <v/>
      </c>
      <c r="K64" s="24" t="str">
        <f aca="false">IF(ISBLANK(K$16),"",K$16)</f>
        <v/>
      </c>
      <c r="L64" s="24" t="str">
        <f aca="false">IF(ISBLANK(L$16),"",L$16)</f>
        <v/>
      </c>
      <c r="M64" s="24" t="str">
        <f aca="false">IF(ISBLANK(M$16),"",M$16)</f>
        <v/>
      </c>
      <c r="N64" s="24" t="str">
        <f aca="false">IF(ISBLANK(N$16),"",N$16)</f>
        <v/>
      </c>
      <c r="O64" s="24" t="str">
        <f aca="false">IF(ISBLANK(O$16),"",O$16)</f>
        <v/>
      </c>
      <c r="P64" s="24" t="str">
        <f aca="false">IF(ISBLANK(P$16),"",P$16)</f>
        <v/>
      </c>
      <c r="Q64" s="24" t="str">
        <f aca="false">IF(ISBLANK(Q$16),"",Q$16)</f>
        <v/>
      </c>
      <c r="R64" s="24" t="str">
        <f aca="false">IF(ISBLANK(R$16),"",R$16)</f>
        <v/>
      </c>
      <c r="S64" s="24" t="str">
        <f aca="false">IF(ISBLANK(S$16),"",S$16)</f>
        <v/>
      </c>
      <c r="T64" s="24" t="str">
        <f aca="false">IF(ISBLANK(T$16),"",T$16)</f>
        <v/>
      </c>
      <c r="U64" s="24" t="str">
        <f aca="false">IF(ISBLANK(U$16),"",U$16)</f>
        <v/>
      </c>
      <c r="V64" s="24" t="str">
        <f aca="false">IF(ISBLANK(V$16),"",V$16)</f>
        <v/>
      </c>
      <c r="W64" s="24" t="str">
        <f aca="false">IF(ISBLANK(W$16),"",W$16)</f>
        <v/>
      </c>
    </row>
    <row r="65" customFormat="false" ht="23.85" hidden="false" customHeight="false" outlineLevel="0" collapsed="false">
      <c r="A65" s="10" t="str">
        <f aca="false">"FM0ABE0000 : date du dernier indice définitif connu au 01/11 défini ci-dessus"</f>
        <v>FM0ABE0000 : date du dernier indice définitif connu au 01/11 défini ci-dessus</v>
      </c>
      <c r="B65" s="18" t="s">
        <v>31</v>
      </c>
      <c r="C65" s="17" t="s">
        <v>32</v>
      </c>
      <c r="D65" s="24" t="str">
        <f aca="false">IF(ISBLANK(D$17),"",D$17)</f>
        <v>6/2020</v>
      </c>
      <c r="E65" s="24" t="str">
        <f aca="false">IF(ISBLANK(E$17),"",E$17)</f>
        <v>9/2021</v>
      </c>
      <c r="F65" s="24" t="str">
        <f aca="false">IF(ISBLANK(F$17),"",F$17)</f>
        <v/>
      </c>
      <c r="G65" s="24" t="str">
        <f aca="false">IF(ISBLANK(G$17),"",G$17)</f>
        <v/>
      </c>
      <c r="H65" s="24" t="str">
        <f aca="false">IF(ISBLANK(H$17),"",H$17)</f>
        <v/>
      </c>
      <c r="I65" s="24" t="str">
        <f aca="false">IF(ISBLANK(I$17),"",I$17)</f>
        <v/>
      </c>
      <c r="J65" s="24" t="str">
        <f aca="false">IF(ISBLANK(J$17),"",J$17)</f>
        <v/>
      </c>
      <c r="K65" s="24" t="str">
        <f aca="false">IF(ISBLANK(K$17),"",K$17)</f>
        <v/>
      </c>
      <c r="L65" s="24" t="str">
        <f aca="false">IF(ISBLANK(L$17),"",L$17)</f>
        <v/>
      </c>
      <c r="M65" s="24" t="str">
        <f aca="false">IF(ISBLANK(M$17),"",M$17)</f>
        <v/>
      </c>
      <c r="N65" s="24" t="str">
        <f aca="false">IF(ISBLANK(N$17),"",N$17)</f>
        <v/>
      </c>
      <c r="O65" s="24" t="str">
        <f aca="false">IF(ISBLANK(O$17),"",O$17)</f>
        <v/>
      </c>
      <c r="P65" s="24" t="str">
        <f aca="false">IF(ISBLANK(P$17),"",P$17)</f>
        <v/>
      </c>
      <c r="Q65" s="24" t="str">
        <f aca="false">IF(ISBLANK(Q$17),"",Q$17)</f>
        <v/>
      </c>
      <c r="R65" s="24" t="str">
        <f aca="false">IF(ISBLANK(R$17),"",R$17)</f>
        <v/>
      </c>
      <c r="S65" s="24" t="str">
        <f aca="false">IF(ISBLANK(S$17),"",S$17)</f>
        <v/>
      </c>
      <c r="T65" s="24" t="str">
        <f aca="false">IF(ISBLANK(T$17),"",T$17)</f>
        <v/>
      </c>
      <c r="U65" s="24" t="str">
        <f aca="false">IF(ISBLANK(U$17),"",U$17)</f>
        <v/>
      </c>
      <c r="V65" s="24" t="str">
        <f aca="false">IF(ISBLANK(V$17),"",V$17)</f>
        <v/>
      </c>
      <c r="W65" s="24" t="str">
        <f aca="false">IF(ISBLANK(W$17),"",W$17)</f>
        <v/>
      </c>
    </row>
    <row r="66" customFormat="false" ht="12.8" hidden="false" customHeight="false" outlineLevel="0" collapsed="false">
      <c r="A66" s="10" t="s">
        <v>35</v>
      </c>
      <c r="B66" s="18" t="n">
        <v>103.9</v>
      </c>
      <c r="C66" s="17" t="n">
        <v>102.6</v>
      </c>
      <c r="D66" s="24" t="n">
        <f aca="false">IF(ISBLANK(D$18),"",D$18)</f>
        <v>99.8</v>
      </c>
      <c r="E66" s="24" t="n">
        <f aca="false">IF(ISBLANK(E$18),"",E$18)</f>
        <v>107.2</v>
      </c>
      <c r="F66" s="24" t="str">
        <f aca="false">IF(ISBLANK(F$18),"",F$18)</f>
        <v/>
      </c>
      <c r="G66" s="24" t="str">
        <f aca="false">IF(ISBLANK(G$18),"",G$18)</f>
        <v/>
      </c>
      <c r="H66" s="24" t="str">
        <f aca="false">IF(ISBLANK(H$18),"",H$18)</f>
        <v/>
      </c>
      <c r="I66" s="24" t="str">
        <f aca="false">IF(ISBLANK(I$18),"",I$18)</f>
        <v/>
      </c>
      <c r="J66" s="24" t="str">
        <f aca="false">IF(ISBLANK(J$18),"",J$18)</f>
        <v/>
      </c>
      <c r="K66" s="24" t="str">
        <f aca="false">IF(ISBLANK(K$18),"",K$18)</f>
        <v/>
      </c>
      <c r="L66" s="24" t="str">
        <f aca="false">IF(ISBLANK(L$18),"",L$18)</f>
        <v/>
      </c>
      <c r="M66" s="24" t="str">
        <f aca="false">IF(ISBLANK(M$18),"",M$18)</f>
        <v/>
      </c>
      <c r="N66" s="24" t="str">
        <f aca="false">IF(ISBLANK(N$18),"",N$18)</f>
        <v/>
      </c>
      <c r="O66" s="24" t="str">
        <f aca="false">IF(ISBLANK(O$18),"",O$18)</f>
        <v/>
      </c>
      <c r="P66" s="24" t="str">
        <f aca="false">IF(ISBLANK(P$18),"",P$18)</f>
        <v/>
      </c>
      <c r="Q66" s="24" t="str">
        <f aca="false">IF(ISBLANK(Q$18),"",Q$18)</f>
        <v/>
      </c>
      <c r="R66" s="24" t="str">
        <f aca="false">IF(ISBLANK(R$18),"",R$18)</f>
        <v/>
      </c>
      <c r="S66" s="24" t="str">
        <f aca="false">IF(ISBLANK(S$18),"",S$18)</f>
        <v/>
      </c>
      <c r="T66" s="24" t="str">
        <f aca="false">IF(ISBLANK(T$18),"",T$18)</f>
        <v/>
      </c>
      <c r="U66" s="24" t="str">
        <f aca="false">IF(ISBLANK(U$18),"",U$18)</f>
        <v/>
      </c>
      <c r="V66" s="24" t="str">
        <f aca="false">IF(ISBLANK(V$18),"",V$18)</f>
        <v/>
      </c>
      <c r="W66" s="24" t="str">
        <f aca="false">IF(ISBLANK(W$18),"",W$18)</f>
        <v/>
      </c>
    </row>
    <row r="67" customFormat="false" ht="12.8" hidden="false" customHeight="false" outlineLevel="0" collapsed="false">
      <c r="A67" s="19" t="s">
        <v>36</v>
      </c>
      <c r="B67" s="2"/>
      <c r="C67" s="18" t="n">
        <f aca="false">IF(OR(C64="",C66=""),"",ROUND(0.8+0.1*C64/$B64+0.1*C66/$B66,5))</f>
        <v>1.00145</v>
      </c>
      <c r="D67" s="18" t="n">
        <f aca="false">IF(OR(D64="",D66=""),"",ROUND(0.8+0.1*D64/$B64+0.1*D66/$B66,5))</f>
        <v>1.00056</v>
      </c>
      <c r="E67" s="18" t="n">
        <f aca="false">IF(OR(E64="",E66=""),"",ROUND(0.8+0.1*E64/$B64+0.1*E66/$B66,5))</f>
        <v>1.00826</v>
      </c>
      <c r="F67" s="18" t="str">
        <f aca="false">IF(OR(F64="",F66=""),"",ROUND(0.8+0.1*F64/$B64+0.1*F66/$B66,5))</f>
        <v/>
      </c>
      <c r="G67" s="18" t="str">
        <f aca="false">IF(OR(G64="",G66=""),"",ROUND(0.8+0.1*G64/$B64+0.1*G66/$B66,5))</f>
        <v/>
      </c>
      <c r="H67" s="18" t="str">
        <f aca="false">IF(OR(H64="",H66=""),"",ROUND(0.8+0.1*H64/$B64+0.1*H66/$B66,5))</f>
        <v/>
      </c>
      <c r="I67" s="18" t="str">
        <f aca="false">IF(OR(I64="",I66=""),"",ROUND(0.8+0.1*I64/$B64+0.1*I66/$B66,5))</f>
        <v/>
      </c>
      <c r="J67" s="18" t="str">
        <f aca="false">IF(OR(J64="",J66=""),"",ROUND(0.8+0.1*J64/$B64+0.1*J66/$B66,5))</f>
        <v/>
      </c>
      <c r="K67" s="18" t="str">
        <f aca="false">IF(OR(K64="",K66=""),"",ROUND(0.8+0.1*K64/$B64+0.1*K66/$B66,5))</f>
        <v/>
      </c>
      <c r="L67" s="18" t="str">
        <f aca="false">IF(OR(L64="",L66=""),"",ROUND(0.8+0.1*L64/$B64+0.1*L66/$B66,5))</f>
        <v/>
      </c>
      <c r="M67" s="18" t="str">
        <f aca="false">IF(OR(M64="",M66=""),"",ROUND(0.8+0.1*M64/$B64+0.1*M66/$B66,5))</f>
        <v/>
      </c>
      <c r="N67" s="18" t="str">
        <f aca="false">IF(OR(N64="",N66=""),"",ROUND(0.8+0.1*N64/$B64+0.1*N66/$B66,5))</f>
        <v/>
      </c>
      <c r="O67" s="18" t="str">
        <f aca="false">IF(OR(O64="",O66=""),"",ROUND(0.8+0.1*O64/$B64+0.1*O66/$B66,5))</f>
        <v/>
      </c>
      <c r="P67" s="18" t="str">
        <f aca="false">IF(OR(P64="",P66=""),"",ROUND(0.8+0.1*P64/$B64+0.1*P66/$B66,5))</f>
        <v/>
      </c>
      <c r="Q67" s="18" t="str">
        <f aca="false">IF(OR(Q64="",Q66=""),"",ROUND(0.8+0.1*Q64/$B64+0.1*Q66/$B66,5))</f>
        <v/>
      </c>
      <c r="R67" s="18" t="str">
        <f aca="false">IF(OR(R64="",R66=""),"",ROUND(0.8+0.1*R64/$B64+0.1*R66/$B66,5))</f>
        <v/>
      </c>
      <c r="S67" s="18" t="str">
        <f aca="false">IF(OR(S64="",S66=""),"",ROUND(0.8+0.1*S64/$B64+0.1*S66/$B66,5))</f>
        <v/>
      </c>
      <c r="T67" s="18" t="str">
        <f aca="false">IF(OR(T64="",T66=""),"",ROUND(0.8+0.1*T64/$B64+0.1*T66/$B66,5))</f>
        <v/>
      </c>
      <c r="U67" s="18" t="str">
        <f aca="false">IF(OR(U64="",U66=""),"",ROUND(0.8+0.1*U64/$B64+0.1*U66/$B66,5))</f>
        <v/>
      </c>
      <c r="V67" s="18" t="str">
        <f aca="false">IF(OR(V64="",V66=""),"",ROUND(0.8+0.1*V64/$B64+0.1*V66/$B66,5))</f>
        <v/>
      </c>
      <c r="W67" s="18" t="str">
        <f aca="false">IF(OR(W64="",W66=""),"",ROUND(0.8+0.1*W64/$B64+0.1*W66/$B66,5))</f>
        <v/>
      </c>
    </row>
    <row r="68" customFormat="false" ht="23.85" hidden="false" customHeight="false" outlineLevel="0" collapsed="false">
      <c r="A68" s="10" t="s">
        <v>37</v>
      </c>
      <c r="B68" s="28" t="n">
        <v>17.26</v>
      </c>
      <c r="C68" s="21" t="n">
        <f aca="false">IF(C67="","",ROUND(B68*C67,3))</f>
        <v>17.285</v>
      </c>
      <c r="D68" s="21" t="n">
        <f aca="false">IF(D67="","",ROUND(C68*D67,3))</f>
        <v>17.295</v>
      </c>
      <c r="E68" s="21" t="n">
        <f aca="false">IF(E67="","",ROUND(D68*E67,3))</f>
        <v>17.438</v>
      </c>
      <c r="F68" s="21" t="str">
        <f aca="false">IF(F67="","",ROUND(E68*F67,3))</f>
        <v/>
      </c>
      <c r="G68" s="21" t="str">
        <f aca="false">IF(G67="","",ROUND(F68*G67,3))</f>
        <v/>
      </c>
      <c r="H68" s="21" t="str">
        <f aca="false">IF(H67="","",ROUND(G68*H67,3))</f>
        <v/>
      </c>
      <c r="I68" s="21" t="str">
        <f aca="false">IF(I67="","",ROUND(H68*I67,3))</f>
        <v/>
      </c>
      <c r="J68" s="21" t="str">
        <f aca="false">IF(J67="","",ROUND(I68*J67,3))</f>
        <v/>
      </c>
      <c r="K68" s="21" t="str">
        <f aca="false">IF(K67="","",ROUND(J68*K67,3))</f>
        <v/>
      </c>
      <c r="L68" s="21" t="str">
        <f aca="false">IF(L67="","",ROUND(K68*L67,3))</f>
        <v/>
      </c>
      <c r="M68" s="21" t="str">
        <f aca="false">IF(M67="","",ROUND(L68*M67,3))</f>
        <v/>
      </c>
      <c r="N68" s="21" t="str">
        <f aca="false">IF(N67="","",ROUND(M68*N67,3))</f>
        <v/>
      </c>
      <c r="O68" s="21" t="str">
        <f aca="false">IF(O67="","",ROUND(N68*O67,3))</f>
        <v/>
      </c>
      <c r="P68" s="21" t="str">
        <f aca="false">IF(P67="","",ROUND(O68*P67,3))</f>
        <v/>
      </c>
      <c r="Q68" s="21" t="str">
        <f aca="false">IF(Q67="","",ROUND(P68*Q67,3))</f>
        <v/>
      </c>
      <c r="R68" s="21" t="str">
        <f aca="false">IF(R67="","",ROUND(Q68*R67,3))</f>
        <v/>
      </c>
      <c r="S68" s="21" t="str">
        <f aca="false">IF(S67="","",ROUND(R68*S67,3))</f>
        <v/>
      </c>
      <c r="T68" s="21" t="str">
        <f aca="false">IF(T67="","",ROUND(S68*T67,3))</f>
        <v/>
      </c>
      <c r="U68" s="21" t="str">
        <f aca="false">IF(U67="","",ROUND(T68*U67,3))</f>
        <v/>
      </c>
      <c r="V68" s="21" t="str">
        <f aca="false">IF(V67="","",ROUND(U68*V67,3))</f>
        <v/>
      </c>
      <c r="W68" s="21" t="str">
        <f aca="false">IF(W67="","",ROUND(V68*W67,3))</f>
        <v/>
      </c>
    </row>
  </sheetData>
  <hyperlinks>
    <hyperlink ref="F4" r:id="rId2" display="https://www.edf-oa.fr/content/coefficient-l-appels-doffres-solaires"/>
    <hyperlink ref="G5" r:id="rId3" display="https://www.insee.fr/fr/statistiques/serie/001565183"/>
    <hyperlink ref="N6" r:id="rId4" display="https://www.insee.fr/fr/statistiques/serie/010535587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9" width="40.01"/>
    <col collapsed="false" customWidth="true" hidden="false" outlineLevel="0" max="2" min="2" style="29" width="28.19"/>
    <col collapsed="false" customWidth="true" hidden="false" outlineLevel="0" max="23" min="3" style="30" width="8.89"/>
    <col collapsed="false" customWidth="false" hidden="false" outlineLevel="0" max="1024" min="24" style="31" width="11.52"/>
  </cols>
  <sheetData>
    <row r="1" customFormat="false" ht="12.8" hidden="false" customHeight="false" outlineLevel="0" collapsed="false">
      <c r="A1" s="29" t="s">
        <v>49</v>
      </c>
    </row>
    <row r="4" customFormat="false" ht="12.8" hidden="false" customHeight="false" outlineLevel="0" collapsed="false">
      <c r="A4" s="29" t="s">
        <v>50</v>
      </c>
      <c r="B4" s="29" t="s">
        <v>14</v>
      </c>
      <c r="C4" s="30" t="n">
        <v>2019</v>
      </c>
      <c r="D4" s="30" t="n">
        <f aca="false">C4+1</f>
        <v>2020</v>
      </c>
      <c r="E4" s="30" t="n">
        <f aca="false">D4+1</f>
        <v>2021</v>
      </c>
      <c r="F4" s="30" t="n">
        <f aca="false">E4+1</f>
        <v>2022</v>
      </c>
      <c r="G4" s="30" t="n">
        <f aca="false">F4+1</f>
        <v>2023</v>
      </c>
      <c r="H4" s="30" t="n">
        <f aca="false">G4+1</f>
        <v>2024</v>
      </c>
      <c r="I4" s="30" t="n">
        <f aca="false">H4+1</f>
        <v>2025</v>
      </c>
      <c r="J4" s="30" t="n">
        <f aca="false">I4+1</f>
        <v>2026</v>
      </c>
      <c r="K4" s="30" t="n">
        <f aca="false">J4+1</f>
        <v>2027</v>
      </c>
      <c r="L4" s="30" t="n">
        <f aca="false">K4+1</f>
        <v>2028</v>
      </c>
      <c r="M4" s="30" t="n">
        <f aca="false">L4+1</f>
        <v>2029</v>
      </c>
      <c r="N4" s="30" t="n">
        <f aca="false">M4+1</f>
        <v>2030</v>
      </c>
      <c r="O4" s="30" t="n">
        <f aca="false">N4+1</f>
        <v>2031</v>
      </c>
      <c r="P4" s="30" t="n">
        <f aca="false">O4+1</f>
        <v>2032</v>
      </c>
      <c r="Q4" s="30" t="n">
        <f aca="false">P4+1</f>
        <v>2033</v>
      </c>
      <c r="R4" s="30" t="n">
        <f aca="false">Q4+1</f>
        <v>2034</v>
      </c>
      <c r="S4" s="30" t="n">
        <f aca="false">R4+1</f>
        <v>2035</v>
      </c>
      <c r="T4" s="30" t="n">
        <f aca="false">S4+1</f>
        <v>2036</v>
      </c>
      <c r="U4" s="30" t="n">
        <f aca="false">T4+1</f>
        <v>2037</v>
      </c>
      <c r="V4" s="30" t="n">
        <f aca="false">U4+1</f>
        <v>2038</v>
      </c>
      <c r="W4" s="30" t="n">
        <f aca="false">V4+1</f>
        <v>2039</v>
      </c>
    </row>
    <row r="5" customFormat="false" ht="12.8" hidden="false" customHeight="false" outlineLevel="0" collapsed="false">
      <c r="A5" s="29" t="s">
        <v>15</v>
      </c>
      <c r="B5" s="29" t="s">
        <v>51</v>
      </c>
    </row>
    <row r="6" customFormat="false" ht="22.5" hidden="false" customHeight="false" outlineLevel="0" collapsed="false">
      <c r="A6" s="29" t="s">
        <v>19</v>
      </c>
      <c r="B6" s="29" t="s">
        <v>52</v>
      </c>
    </row>
    <row r="7" customFormat="false" ht="12.8" hidden="false" customHeight="false" outlineLevel="0" collapsed="false">
      <c r="A7" s="29" t="s">
        <v>24</v>
      </c>
      <c r="B7" s="32" t="n">
        <v>43446</v>
      </c>
    </row>
    <row r="8" customFormat="false" ht="12.8" hidden="false" customHeight="false" outlineLevel="0" collapsed="false">
      <c r="A8" s="29" t="s">
        <v>53</v>
      </c>
      <c r="B8" s="33" t="n">
        <v>15</v>
      </c>
    </row>
    <row r="9" customFormat="false" ht="12.8" hidden="false" customHeight="false" outlineLevel="0" collapsed="false">
      <c r="A9" s="29" t="s">
        <v>54</v>
      </c>
      <c r="B9" s="29" t="n">
        <v>9</v>
      </c>
    </row>
    <row r="10" customFormat="false" ht="22.5" hidden="false" customHeight="false" outlineLevel="0" collapsed="false">
      <c r="A10" s="29" t="s">
        <v>55</v>
      </c>
      <c r="B10" s="32" t="n">
        <v>43405</v>
      </c>
      <c r="C10" s="34" t="n">
        <v>43770</v>
      </c>
      <c r="D10" s="35" t="n">
        <v>44136</v>
      </c>
      <c r="E10" s="34" t="n">
        <v>44501</v>
      </c>
      <c r="F10" s="35" t="n">
        <v>44866</v>
      </c>
      <c r="G10" s="34" t="n">
        <v>45231</v>
      </c>
      <c r="H10" s="35" t="n">
        <v>45597</v>
      </c>
      <c r="I10" s="34" t="n">
        <v>45962</v>
      </c>
      <c r="J10" s="35" t="n">
        <v>46327</v>
      </c>
      <c r="K10" s="34" t="n">
        <v>46692</v>
      </c>
      <c r="L10" s="35" t="n">
        <v>47058</v>
      </c>
      <c r="M10" s="34" t="n">
        <v>47423</v>
      </c>
      <c r="N10" s="35" t="n">
        <v>47788</v>
      </c>
      <c r="O10" s="34" t="n">
        <v>48153</v>
      </c>
      <c r="P10" s="35" t="n">
        <v>48519</v>
      </c>
      <c r="Q10" s="34" t="n">
        <v>48884</v>
      </c>
      <c r="R10" s="35" t="n">
        <v>49249</v>
      </c>
      <c r="S10" s="34" t="n">
        <v>49614</v>
      </c>
      <c r="T10" s="35" t="n">
        <v>49980</v>
      </c>
      <c r="U10" s="34" t="n">
        <v>50345</v>
      </c>
      <c r="V10" s="35" t="n">
        <v>50710</v>
      </c>
      <c r="W10" s="34" t="n">
        <v>51075</v>
      </c>
    </row>
    <row r="11" customFormat="false" ht="22.35" hidden="false" customHeight="false" outlineLevel="0" collapsed="false">
      <c r="A11" s="29" t="s">
        <v>56</v>
      </c>
      <c r="B11" s="32" t="n">
        <f aca="false">Ventes!B47</f>
        <v>43282</v>
      </c>
      <c r="C11" s="30" t="str">
        <f aca="false">Ventes!C47</f>
        <v>7/2019</v>
      </c>
      <c r="D11" s="30" t="str">
        <f aca="false">Ventes!D47</f>
        <v>7/2020</v>
      </c>
      <c r="E11" s="30" t="str">
        <f aca="false">Ventes!E47</f>
        <v>7/2021</v>
      </c>
    </row>
    <row r="12" customFormat="false" ht="12.8" hidden="false" customHeight="false" outlineLevel="0" collapsed="false">
      <c r="A12" s="29" t="s">
        <v>30</v>
      </c>
      <c r="B12" s="31" t="n">
        <f aca="false">Ventes!B48</f>
        <v>122</v>
      </c>
      <c r="C12" s="30" t="n">
        <f aca="false">Ventes!C48</f>
        <v>125.3</v>
      </c>
      <c r="D12" s="30" t="n">
        <f aca="false">Ventes!D48</f>
        <v>127.5</v>
      </c>
      <c r="E12" s="30" t="n">
        <f aca="false">Ventes!E48</f>
        <v>128.2</v>
      </c>
    </row>
    <row r="13" customFormat="false" ht="22.35" hidden="false" customHeight="false" outlineLevel="0" collapsed="false">
      <c r="A13" s="29" t="s">
        <v>57</v>
      </c>
      <c r="B13" s="35" t="str">
        <f aca="false">Ventes!B49</f>
        <v>6/2018</v>
      </c>
      <c r="C13" s="30" t="str">
        <f aca="false">Ventes!C49</f>
        <v>9/2019</v>
      </c>
      <c r="D13" s="30" t="str">
        <f aca="false">Ventes!D49</f>
        <v>6/2020</v>
      </c>
      <c r="E13" s="30" t="str">
        <f aca="false">Ventes!E49</f>
        <v>9/2021</v>
      </c>
    </row>
    <row r="14" customFormat="false" ht="12.8" hidden="false" customHeight="false" outlineLevel="0" collapsed="false">
      <c r="A14" s="29" t="s">
        <v>35</v>
      </c>
      <c r="B14" s="31" t="n">
        <f aca="false">Ventes!B50</f>
        <v>103.9</v>
      </c>
      <c r="C14" s="30" t="n">
        <f aca="false">Ventes!C50</f>
        <v>102.6</v>
      </c>
      <c r="D14" s="30" t="n">
        <f aca="false">Ventes!D50</f>
        <v>99.8</v>
      </c>
      <c r="E14" s="30" t="n">
        <f aca="false">Ventes!E50</f>
        <v>107.2</v>
      </c>
    </row>
    <row r="15" customFormat="false" ht="12.8" hidden="false" customHeight="false" outlineLevel="0" collapsed="false">
      <c r="A15" s="29" t="s">
        <v>58</v>
      </c>
      <c r="B15" s="29" t="n">
        <v>1</v>
      </c>
      <c r="C15" s="36" t="n">
        <f aca="false">IF(OR(ISBLANK(C12),ISBLANK(C14)),"",0.8+0.1*C12/$B12+0.1*C14/$B14)</f>
        <v>1.0014537149529</v>
      </c>
      <c r="D15" s="36" t="n">
        <f aca="false">IF(OR(ISBLANK(D12),ISBLANK(D14)),"",0.8+0.1*D12/$B12+0.1*D14/$B14)</f>
        <v>1.00056209470014</v>
      </c>
      <c r="E15" s="36" t="n">
        <f aca="false">IF(OR(ISBLANK(E12),ISBLANK(E14)),"",0.8+0.1*E12/$B12+0.1*E14/$B14)</f>
        <v>1.00825809810821</v>
      </c>
    </row>
    <row r="16" customFormat="false" ht="12.8" hidden="false" customHeight="false" outlineLevel="0" collapsed="false">
      <c r="A16" s="29" t="s">
        <v>59</v>
      </c>
      <c r="B16" s="33" t="n">
        <f aca="false">B8*B9</f>
        <v>135</v>
      </c>
      <c r="C16" s="37" t="n">
        <f aca="false">ROUND($B$16*C15,2)</f>
        <v>135.2</v>
      </c>
      <c r="D16" s="37" t="n">
        <f aca="false">ROUND($B$16*D15,2)</f>
        <v>135.08</v>
      </c>
      <c r="E16" s="37" t="n">
        <f aca="false">ROUND($B$16*E15,2)</f>
        <v>136.11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9" width="36.95"/>
    <col collapsed="false" customWidth="true" hidden="false" outlineLevel="0" max="2" min="2" style="29" width="16.67"/>
    <col collapsed="false" customWidth="true" hidden="false" outlineLevel="0" max="23" min="3" style="30" width="8.89"/>
    <col collapsed="false" customWidth="false" hidden="false" outlineLevel="0" max="1024" min="24" style="31" width="11.52"/>
  </cols>
  <sheetData>
    <row r="1" customFormat="false" ht="12.8" hidden="false" customHeight="false" outlineLevel="0" collapsed="false">
      <c r="A1" s="29" t="s">
        <v>49</v>
      </c>
    </row>
    <row r="4" customFormat="false" ht="12.8" hidden="false" customHeight="false" outlineLevel="0" collapsed="false">
      <c r="A4" s="29" t="s">
        <v>50</v>
      </c>
      <c r="B4" s="29" t="s">
        <v>14</v>
      </c>
      <c r="C4" s="30" t="n">
        <v>2019</v>
      </c>
      <c r="D4" s="30" t="n">
        <f aca="false">C4+1</f>
        <v>2020</v>
      </c>
      <c r="E4" s="30" t="n">
        <f aca="false">D4+1</f>
        <v>2021</v>
      </c>
      <c r="F4" s="30" t="n">
        <f aca="false">E4+1</f>
        <v>2022</v>
      </c>
      <c r="G4" s="30" t="n">
        <f aca="false">F4+1</f>
        <v>2023</v>
      </c>
      <c r="H4" s="30" t="n">
        <f aca="false">G4+1</f>
        <v>2024</v>
      </c>
      <c r="I4" s="30" t="n">
        <f aca="false">H4+1</f>
        <v>2025</v>
      </c>
      <c r="J4" s="30" t="n">
        <f aca="false">I4+1</f>
        <v>2026</v>
      </c>
      <c r="K4" s="30" t="n">
        <f aca="false">J4+1</f>
        <v>2027</v>
      </c>
      <c r="L4" s="30" t="n">
        <f aca="false">K4+1</f>
        <v>2028</v>
      </c>
      <c r="M4" s="30" t="n">
        <f aca="false">L4+1</f>
        <v>2029</v>
      </c>
      <c r="N4" s="30" t="n">
        <f aca="false">M4+1</f>
        <v>2030</v>
      </c>
      <c r="O4" s="30" t="n">
        <f aca="false">N4+1</f>
        <v>2031</v>
      </c>
      <c r="P4" s="30" t="n">
        <f aca="false">O4+1</f>
        <v>2032</v>
      </c>
      <c r="Q4" s="30" t="n">
        <f aca="false">P4+1</f>
        <v>2033</v>
      </c>
      <c r="R4" s="30" t="n">
        <f aca="false">Q4+1</f>
        <v>2034</v>
      </c>
      <c r="S4" s="30" t="n">
        <f aca="false">R4+1</f>
        <v>2035</v>
      </c>
      <c r="T4" s="30" t="n">
        <f aca="false">S4+1</f>
        <v>2036</v>
      </c>
      <c r="U4" s="30" t="n">
        <f aca="false">T4+1</f>
        <v>2037</v>
      </c>
      <c r="V4" s="30" t="n">
        <f aca="false">U4+1</f>
        <v>2038</v>
      </c>
      <c r="W4" s="30" t="n">
        <f aca="false">V4+1</f>
        <v>2039</v>
      </c>
    </row>
    <row r="5" customFormat="false" ht="22.5" hidden="false" customHeight="false" outlineLevel="0" collapsed="false">
      <c r="A5" s="29" t="s">
        <v>15</v>
      </c>
      <c r="B5" s="29" t="s">
        <v>60</v>
      </c>
    </row>
    <row r="6" customFormat="false" ht="22.5" hidden="false" customHeight="false" outlineLevel="0" collapsed="false">
      <c r="A6" s="29" t="s">
        <v>19</v>
      </c>
      <c r="B6" s="29" t="s">
        <v>61</v>
      </c>
    </row>
    <row r="7" customFormat="false" ht="12.8" hidden="false" customHeight="false" outlineLevel="0" collapsed="false">
      <c r="A7" s="29" t="s">
        <v>24</v>
      </c>
      <c r="B7" s="32" t="n">
        <v>43486</v>
      </c>
    </row>
    <row r="8" customFormat="false" ht="22.5" hidden="false" customHeight="false" outlineLevel="0" collapsed="false">
      <c r="A8" s="29" t="s">
        <v>53</v>
      </c>
      <c r="B8" s="33" t="n">
        <v>15</v>
      </c>
    </row>
    <row r="9" customFormat="false" ht="12.8" hidden="false" customHeight="false" outlineLevel="0" collapsed="false">
      <c r="A9" s="29" t="s">
        <v>54</v>
      </c>
      <c r="B9" s="29" t="n">
        <v>9</v>
      </c>
    </row>
    <row r="10" customFormat="false" ht="22.5" hidden="false" customHeight="false" outlineLevel="0" collapsed="false">
      <c r="A10" s="29" t="s">
        <v>55</v>
      </c>
      <c r="B10" s="32" t="n">
        <v>43405</v>
      </c>
      <c r="C10" s="34" t="n">
        <v>43770</v>
      </c>
      <c r="D10" s="35" t="n">
        <v>44136</v>
      </c>
      <c r="E10" s="34" t="n">
        <v>44501</v>
      </c>
      <c r="F10" s="35" t="n">
        <v>44866</v>
      </c>
      <c r="G10" s="34" t="n">
        <v>45231</v>
      </c>
      <c r="H10" s="35" t="n">
        <v>45597</v>
      </c>
      <c r="I10" s="34" t="n">
        <v>45962</v>
      </c>
      <c r="J10" s="35" t="n">
        <v>46327</v>
      </c>
      <c r="K10" s="34" t="n">
        <v>46692</v>
      </c>
      <c r="L10" s="35" t="n">
        <v>47058</v>
      </c>
      <c r="M10" s="34" t="n">
        <v>47423</v>
      </c>
      <c r="N10" s="35" t="n">
        <v>47788</v>
      </c>
      <c r="O10" s="34" t="n">
        <v>48153</v>
      </c>
      <c r="P10" s="35" t="n">
        <v>48519</v>
      </c>
      <c r="Q10" s="34" t="n">
        <v>48884</v>
      </c>
      <c r="R10" s="35" t="n">
        <v>49249</v>
      </c>
      <c r="S10" s="34" t="n">
        <v>49614</v>
      </c>
      <c r="T10" s="35" t="n">
        <v>49980</v>
      </c>
      <c r="U10" s="34" t="n">
        <v>50345</v>
      </c>
      <c r="V10" s="35" t="n">
        <v>50710</v>
      </c>
      <c r="W10" s="34" t="n">
        <v>51075</v>
      </c>
    </row>
    <row r="11" customFormat="false" ht="22.35" hidden="false" customHeight="false" outlineLevel="0" collapsed="false">
      <c r="A11" s="29" t="s">
        <v>56</v>
      </c>
      <c r="B11" s="32" t="n">
        <f aca="false">Ventes!B47</f>
        <v>43282</v>
      </c>
      <c r="C11" s="30" t="str">
        <f aca="false">Ventes!C47</f>
        <v>7/2019</v>
      </c>
      <c r="D11" s="30" t="str">
        <f aca="false">Ventes!D47</f>
        <v>7/2020</v>
      </c>
      <c r="E11" s="30" t="str">
        <f aca="false">Ventes!E47</f>
        <v>7/2021</v>
      </c>
    </row>
    <row r="12" customFormat="false" ht="12.8" hidden="false" customHeight="false" outlineLevel="0" collapsed="false">
      <c r="A12" s="29" t="s">
        <v>30</v>
      </c>
      <c r="B12" s="31" t="n">
        <f aca="false">Ventes!B48</f>
        <v>122</v>
      </c>
      <c r="C12" s="30" t="n">
        <f aca="false">Ventes!C48</f>
        <v>125.3</v>
      </c>
      <c r="D12" s="30" t="n">
        <f aca="false">Ventes!D48</f>
        <v>127.5</v>
      </c>
      <c r="E12" s="30" t="n">
        <f aca="false">Ventes!E48</f>
        <v>128.2</v>
      </c>
    </row>
    <row r="13" customFormat="false" ht="22.35" hidden="false" customHeight="false" outlineLevel="0" collapsed="false">
      <c r="A13" s="29" t="s">
        <v>57</v>
      </c>
      <c r="B13" s="35" t="str">
        <f aca="false">Ventes!B49</f>
        <v>6/2018</v>
      </c>
      <c r="C13" s="30" t="str">
        <f aca="false">Ventes!C49</f>
        <v>9/2019</v>
      </c>
      <c r="D13" s="30" t="str">
        <f aca="false">Ventes!D49</f>
        <v>6/2020</v>
      </c>
      <c r="E13" s="30" t="str">
        <f aca="false">Ventes!E49</f>
        <v>9/2021</v>
      </c>
    </row>
    <row r="14" customFormat="false" ht="12.8" hidden="false" customHeight="false" outlineLevel="0" collapsed="false">
      <c r="A14" s="29" t="s">
        <v>35</v>
      </c>
      <c r="B14" s="31" t="n">
        <f aca="false">Ventes!B50</f>
        <v>103.9</v>
      </c>
      <c r="C14" s="30" t="n">
        <f aca="false">Ventes!C50</f>
        <v>102.6</v>
      </c>
      <c r="D14" s="30" t="n">
        <f aca="false">Ventes!D50</f>
        <v>99.8</v>
      </c>
      <c r="E14" s="30" t="n">
        <f aca="false">Ventes!E50</f>
        <v>107.2</v>
      </c>
    </row>
    <row r="15" customFormat="false" ht="12.8" hidden="false" customHeight="false" outlineLevel="0" collapsed="false">
      <c r="A15" s="29" t="s">
        <v>58</v>
      </c>
      <c r="B15" s="29" t="n">
        <v>1</v>
      </c>
      <c r="C15" s="36" t="n">
        <f aca="false">IF(OR(ISBLANK(C12),ISBLANK(C14)),"",0.8+0.1*C12/$B12+0.1*C14/$B14)</f>
        <v>1.0014537149529</v>
      </c>
      <c r="D15" s="36" t="n">
        <f aca="false">IF(OR(ISBLANK(D12),ISBLANK(D14)),"",0.8+0.1*D12/$B12+0.1*D14/$B14)</f>
        <v>1.00056209470014</v>
      </c>
      <c r="E15" s="36" t="n">
        <f aca="false">IF(OR(ISBLANK(E12),ISBLANK(E14)),"",0.8+0.1*E12/$B12+0.1*E14/$B14)</f>
        <v>1.00825809810821</v>
      </c>
    </row>
    <row r="16" customFormat="false" ht="12.8" hidden="false" customHeight="false" outlineLevel="0" collapsed="false">
      <c r="A16" s="29" t="s">
        <v>59</v>
      </c>
      <c r="B16" s="33" t="n">
        <f aca="false">B8*B9</f>
        <v>135</v>
      </c>
      <c r="C16" s="37" t="n">
        <f aca="false">ROUND($B$16*C15,2)</f>
        <v>135.2</v>
      </c>
      <c r="D16" s="37" t="n">
        <f aca="false">ROUND($B$16*D15,2)</f>
        <v>135.08</v>
      </c>
      <c r="E16" s="37" t="n">
        <f aca="false">ROUND($B$16*E15,2)</f>
        <v>136.11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2019-10-15T11:59:29Z</dcterms:created>
  <dc:creator/>
  <dc:description/>
  <dc:language>fr-FR</dc:language>
  <cp:lastModifiedBy>Michel Lopez</cp:lastModifiedBy>
  <dcterms:modified xsi:type="dcterms:W3CDTF">2021-11-01T17:34:07Z</dcterms:modified>
  <cp:revision>20</cp:revision>
  <dc:subject/>
  <dc:title/>
</cp:coreProperties>
</file>